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72" activeTab="7"/>
  </bookViews>
  <sheets>
    <sheet name="Resumo" sheetId="2" r:id="rId1"/>
    <sheet name="Planilha" sheetId="3" r:id="rId2"/>
    <sheet name="Somatório" sheetId="4" r:id="rId3"/>
    <sheet name="Cronograma" sheetId="5" r:id="rId4"/>
    <sheet name="Relatório" sheetId="6" r:id="rId5"/>
    <sheet name="Parcela Maior Relevância" sheetId="7" r:id="rId6"/>
    <sheet name="BDI" sheetId="9" r:id="rId7"/>
    <sheet name="CPU's" sheetId="11" r:id="rId8"/>
  </sheets>
  <definedNames>
    <definedName name="_xlnm.Print_Area" localSheetId="6">BDI!$B$1:$E$40</definedName>
    <definedName name="_xlnm.Print_Area" localSheetId="7">'CPU''s'!$A$1:$H$869</definedName>
    <definedName name="_xlnm.Print_Area" localSheetId="3">Cronograma!$B$1:$V$70</definedName>
    <definedName name="_xlnm.Print_Area" localSheetId="5">'Parcela Maior Relevância'!$B$1:$G$37</definedName>
    <definedName name="_xlnm.Print_Area" localSheetId="1">Planilha!$B$1:$M$2299</definedName>
    <definedName name="_xlnm.Print_Area" localSheetId="4">Relatório!$B$1:$E$48</definedName>
    <definedName name="_xlnm.Print_Area" localSheetId="0">Resumo!$B$1:$G$34</definedName>
    <definedName name="_xlnm.Print_Area" localSheetId="2">Somatório!$B$1:$G$48</definedName>
    <definedName name="_xlnm.Print_Titles" localSheetId="7">'CPU''s'!$1:$10</definedName>
    <definedName name="_xlnm.Print_Titles" localSheetId="3">Cronograma!$1:$10</definedName>
    <definedName name="_xlnm.Print_Titles" localSheetId="1">Planilha!$1:$11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68" i="11" l="1"/>
  <c r="H869" i="11" s="1"/>
  <c r="H866" i="11"/>
  <c r="H865" i="11"/>
  <c r="H867" i="11" s="1"/>
  <c r="H864" i="11" s="1"/>
  <c r="H859" i="11"/>
  <c r="H860" i="11" s="1"/>
  <c r="H857" i="11"/>
  <c r="H856" i="11"/>
  <c r="H858" i="11" s="1"/>
  <c r="H855" i="11" s="1"/>
  <c r="H851" i="11"/>
  <c r="H850" i="11"/>
  <c r="H848" i="11"/>
  <c r="H849" i="11" s="1"/>
  <c r="H846" i="11" s="1"/>
  <c r="H847" i="11"/>
  <c r="H841" i="11"/>
  <c r="H839" i="11"/>
  <c r="H838" i="11"/>
  <c r="H832" i="11"/>
  <c r="H831" i="11"/>
  <c r="H833" i="11" s="1"/>
  <c r="H829" i="11"/>
  <c r="H828" i="11"/>
  <c r="H830" i="11" s="1"/>
  <c r="H822" i="11"/>
  <c r="H821" i="11"/>
  <c r="H820" i="11"/>
  <c r="H819" i="11"/>
  <c r="H818" i="11"/>
  <c r="H817" i="11"/>
  <c r="H816" i="11"/>
  <c r="H815" i="11"/>
  <c r="H814" i="11"/>
  <c r="H813" i="11"/>
  <c r="H812" i="11"/>
  <c r="H823" i="11" s="1"/>
  <c r="H811" i="11"/>
  <c r="H809" i="11"/>
  <c r="H808" i="11"/>
  <c r="H807" i="11"/>
  <c r="H806" i="11"/>
  <c r="H810" i="11" s="1"/>
  <c r="H802" i="11"/>
  <c r="H801" i="11"/>
  <c r="H799" i="11"/>
  <c r="H798" i="11"/>
  <c r="H800" i="11" s="1"/>
  <c r="H792" i="11"/>
  <c r="H793" i="11" s="1"/>
  <c r="H791" i="11"/>
  <c r="H789" i="11" s="1"/>
  <c r="H790" i="11"/>
  <c r="H784" i="11"/>
  <c r="H785" i="11" s="1"/>
  <c r="H780" i="11" s="1"/>
  <c r="H783" i="11"/>
  <c r="H782" i="11"/>
  <c r="H781" i="11"/>
  <c r="H775" i="11"/>
  <c r="H776" i="11" s="1"/>
  <c r="H773" i="11"/>
  <c r="H772" i="11"/>
  <c r="H774" i="11" s="1"/>
  <c r="H766" i="11"/>
  <c r="H767" i="11" s="1"/>
  <c r="H764" i="11"/>
  <c r="H763" i="11"/>
  <c r="H765" i="11" s="1"/>
  <c r="H758" i="11"/>
  <c r="H757" i="11"/>
  <c r="H755" i="11"/>
  <c r="H756" i="11" s="1"/>
  <c r="H753" i="11" s="1"/>
  <c r="H754" i="11"/>
  <c r="H748" i="11"/>
  <c r="H747" i="11"/>
  <c r="H746" i="11"/>
  <c r="H745" i="11"/>
  <c r="H744" i="11"/>
  <c r="H743" i="11"/>
  <c r="H742" i="11"/>
  <c r="H741" i="11"/>
  <c r="H749" i="11" s="1"/>
  <c r="H739" i="11"/>
  <c r="H738" i="11"/>
  <c r="H740" i="11" s="1"/>
  <c r="H737" i="11" s="1"/>
  <c r="H732" i="11"/>
  <c r="H731" i="11"/>
  <c r="H730" i="11"/>
  <c r="H729" i="11"/>
  <c r="H728" i="11"/>
  <c r="H727" i="11"/>
  <c r="H726" i="11"/>
  <c r="H725" i="11"/>
  <c r="H733" i="11" s="1"/>
  <c r="H724" i="11"/>
  <c r="H723" i="11"/>
  <c r="H721" i="11"/>
  <c r="H720" i="11"/>
  <c r="H719" i="11"/>
  <c r="H718" i="11"/>
  <c r="H722" i="11" s="1"/>
  <c r="H712" i="11"/>
  <c r="H713" i="11" s="1"/>
  <c r="H710" i="11"/>
  <c r="H709" i="11"/>
  <c r="H711" i="11" s="1"/>
  <c r="H703" i="11"/>
  <c r="H704" i="11" s="1"/>
  <c r="H702" i="11"/>
  <c r="H700" i="11"/>
  <c r="H699" i="11"/>
  <c r="H701" i="11" s="1"/>
  <c r="H698" i="11" s="1"/>
  <c r="H693" i="11"/>
  <c r="H694" i="11" s="1"/>
  <c r="H691" i="11" s="1"/>
  <c r="H686" i="11"/>
  <c r="H685" i="11"/>
  <c r="G684" i="11"/>
  <c r="H684" i="11" s="1"/>
  <c r="H687" i="11" s="1"/>
  <c r="H682" i="11"/>
  <c r="H681" i="11"/>
  <c r="H683" i="11" s="1"/>
  <c r="H680" i="11" s="1"/>
  <c r="H675" i="11"/>
  <c r="H676" i="11" s="1"/>
  <c r="H677" i="11" s="1"/>
  <c r="H668" i="11"/>
  <c r="H667" i="11"/>
  <c r="H666" i="11"/>
  <c r="H669" i="11" s="1"/>
  <c r="H664" i="11"/>
  <c r="H665" i="11" s="1"/>
  <c r="H663" i="11" s="1"/>
  <c r="H658" i="11"/>
  <c r="H657" i="11"/>
  <c r="H656" i="11"/>
  <c r="H655" i="11"/>
  <c r="H654" i="11"/>
  <c r="H653" i="11"/>
  <c r="H652" i="11"/>
  <c r="H651" i="11"/>
  <c r="H659" i="11" s="1"/>
  <c r="H649" i="11"/>
  <c r="H648" i="11"/>
  <c r="H647" i="11"/>
  <c r="H650" i="11" s="1"/>
  <c r="H646" i="11"/>
  <c r="H645" i="11"/>
  <c r="H639" i="11"/>
  <c r="H638" i="11"/>
  <c r="H640" i="11" s="1"/>
  <c r="H636" i="11"/>
  <c r="H637" i="11" s="1"/>
  <c r="H634" i="11" s="1"/>
  <c r="H635" i="11"/>
  <c r="H629" i="11"/>
  <c r="H628" i="11"/>
  <c r="H630" i="11" s="1"/>
  <c r="H626" i="11"/>
  <c r="H625" i="11"/>
  <c r="H627" i="11" s="1"/>
  <c r="H624" i="11" s="1"/>
  <c r="H619" i="11"/>
  <c r="H620" i="11" s="1"/>
  <c r="H617" i="11"/>
  <c r="H616" i="11"/>
  <c r="H618" i="11" s="1"/>
  <c r="H615" i="11" s="1"/>
  <c r="H611" i="11"/>
  <c r="H610" i="11"/>
  <c r="H608" i="11"/>
  <c r="H607" i="11"/>
  <c r="H609" i="11" s="1"/>
  <c r="H606" i="11" s="1"/>
  <c r="H601" i="11"/>
  <c r="H600" i="11"/>
  <c r="H602" i="11" s="1"/>
  <c r="H599" i="11"/>
  <c r="H597" i="11"/>
  <c r="H596" i="11"/>
  <c r="H598" i="11" s="1"/>
  <c r="H590" i="11"/>
  <c r="H591" i="11" s="1"/>
  <c r="H589" i="11"/>
  <c r="H586" i="11" s="1"/>
  <c r="H588" i="11"/>
  <c r="H587" i="11"/>
  <c r="H581" i="11"/>
  <c r="H580" i="11"/>
  <c r="H579" i="11"/>
  <c r="H582" i="11" s="1"/>
  <c r="H578" i="11"/>
  <c r="H577" i="11"/>
  <c r="H576" i="11"/>
  <c r="H570" i="11"/>
  <c r="H569" i="11"/>
  <c r="H568" i="11"/>
  <c r="H567" i="11"/>
  <c r="H566" i="11"/>
  <c r="H565" i="11"/>
  <c r="H564" i="11"/>
  <c r="H563" i="11"/>
  <c r="H562" i="11"/>
  <c r="H561" i="11"/>
  <c r="H560" i="11"/>
  <c r="H559" i="11"/>
  <c r="H571" i="11" s="1"/>
  <c r="H558" i="11"/>
  <c r="H557" i="11"/>
  <c r="H556" i="11"/>
  <c r="H554" i="11"/>
  <c r="H553" i="11"/>
  <c r="H552" i="11"/>
  <c r="H551" i="11"/>
  <c r="H555" i="11" s="1"/>
  <c r="H550" i="11"/>
  <c r="H549" i="11"/>
  <c r="H543" i="11"/>
  <c r="H544" i="11" s="1"/>
  <c r="H541" i="11" s="1"/>
  <c r="H536" i="11"/>
  <c r="H535" i="11"/>
  <c r="H534" i="11"/>
  <c r="H533" i="11"/>
  <c r="H532" i="11"/>
  <c r="H531" i="11"/>
  <c r="H530" i="11"/>
  <c r="H529" i="11"/>
  <c r="H528" i="11"/>
  <c r="H537" i="11" s="1"/>
  <c r="H527" i="11"/>
  <c r="H526" i="11"/>
  <c r="H525" i="11"/>
  <c r="H523" i="11"/>
  <c r="H522" i="11"/>
  <c r="H524" i="11" s="1"/>
  <c r="H521" i="11" s="1"/>
  <c r="H517" i="11"/>
  <c r="H516" i="11"/>
  <c r="H514" i="11"/>
  <c r="H513" i="11"/>
  <c r="H515" i="11" s="1"/>
  <c r="H512" i="11" s="1"/>
  <c r="H507" i="11"/>
  <c r="H506" i="11"/>
  <c r="H508" i="11" s="1"/>
  <c r="H502" i="11" s="1"/>
  <c r="H505" i="11"/>
  <c r="H503" i="11"/>
  <c r="H504" i="11" s="1"/>
  <c r="H497" i="11"/>
  <c r="H496" i="11"/>
  <c r="H495" i="11"/>
  <c r="H498" i="11" s="1"/>
  <c r="H492" i="11" s="1"/>
  <c r="H494" i="11"/>
  <c r="H493" i="11"/>
  <c r="H487" i="11"/>
  <c r="H488" i="11" s="1"/>
  <c r="H485" i="11" s="1"/>
  <c r="H480" i="11"/>
  <c r="H481" i="11" s="1"/>
  <c r="H479" i="11"/>
  <c r="H477" i="11" s="1"/>
  <c r="H478" i="11"/>
  <c r="H472" i="11"/>
  <c r="H473" i="11" s="1"/>
  <c r="H470" i="11"/>
  <c r="H469" i="11"/>
  <c r="H471" i="11" s="1"/>
  <c r="H468" i="11" s="1"/>
  <c r="H463" i="11"/>
  <c r="H464" i="11" s="1"/>
  <c r="H461" i="11"/>
  <c r="H460" i="11"/>
  <c r="H462" i="11" s="1"/>
  <c r="H459" i="11" s="1"/>
  <c r="H455" i="11"/>
  <c r="H454" i="11"/>
  <c r="H453" i="11"/>
  <c r="H451" i="11"/>
  <c r="H450" i="11"/>
  <c r="H452" i="11" s="1"/>
  <c r="H449" i="11" s="1"/>
  <c r="H444" i="11"/>
  <c r="H443" i="11"/>
  <c r="H442" i="11"/>
  <c r="H441" i="11"/>
  <c r="H440" i="11"/>
  <c r="H439" i="11"/>
  <c r="H438" i="11"/>
  <c r="H437" i="11"/>
  <c r="H445" i="11" s="1"/>
  <c r="H436" i="11"/>
  <c r="H435" i="11"/>
  <c r="H434" i="11"/>
  <c r="H433" i="11"/>
  <c r="H432" i="11"/>
  <c r="H426" i="11"/>
  <c r="H425" i="11"/>
  <c r="H424" i="11"/>
  <c r="H423" i="11"/>
  <c r="H422" i="11"/>
  <c r="H421" i="11"/>
  <c r="H420" i="11"/>
  <c r="H419" i="11"/>
  <c r="H418" i="11"/>
  <c r="H417" i="11"/>
  <c r="H416" i="11"/>
  <c r="H415" i="11"/>
  <c r="H414" i="11"/>
  <c r="H413" i="11"/>
  <c r="H412" i="11"/>
  <c r="H411" i="11"/>
  <c r="H410" i="11"/>
  <c r="H409" i="11"/>
  <c r="H408" i="11"/>
  <c r="H427" i="11" s="1"/>
  <c r="H406" i="11"/>
  <c r="H405" i="11"/>
  <c r="H404" i="11"/>
  <c r="H403" i="11"/>
  <c r="H402" i="11"/>
  <c r="H401" i="11"/>
  <c r="H407" i="11" s="1"/>
  <c r="H395" i="11"/>
  <c r="H394" i="11"/>
  <c r="H396" i="11" s="1"/>
  <c r="H390" i="11" s="1"/>
  <c r="H393" i="11"/>
  <c r="H392" i="11"/>
  <c r="H391" i="11"/>
  <c r="H386" i="11"/>
  <c r="H381" i="11" s="1"/>
  <c r="H385" i="11"/>
  <c r="H383" i="11"/>
  <c r="H382" i="11"/>
  <c r="H384" i="11" s="1"/>
  <c r="H376" i="11"/>
  <c r="H377" i="11" s="1"/>
  <c r="H372" i="11" s="1"/>
  <c r="H375" i="11"/>
  <c r="H374" i="11"/>
  <c r="H373" i="11"/>
  <c r="H368" i="11"/>
  <c r="H365" i="11" s="1"/>
  <c r="H367" i="11"/>
  <c r="H361" i="11"/>
  <c r="H360" i="11"/>
  <c r="H359" i="11"/>
  <c r="H357" i="11"/>
  <c r="H356" i="11"/>
  <c r="H358" i="11" s="1"/>
  <c r="H355" i="11" s="1"/>
  <c r="H350" i="11"/>
  <c r="H351" i="11" s="1"/>
  <c r="H349" i="11"/>
  <c r="H346" i="11" s="1"/>
  <c r="H348" i="11"/>
  <c r="H347" i="11"/>
  <c r="H342" i="11"/>
  <c r="H341" i="11"/>
  <c r="H339" i="11"/>
  <c r="H338" i="11"/>
  <c r="H340" i="11" s="1"/>
  <c r="H337" i="11" s="1"/>
  <c r="H333" i="11"/>
  <c r="H332" i="11"/>
  <c r="H331" i="11"/>
  <c r="H330" i="11"/>
  <c r="H329" i="11"/>
  <c r="H328" i="11"/>
  <c r="H324" i="11"/>
  <c r="H323" i="11"/>
  <c r="H321" i="11"/>
  <c r="H320" i="11"/>
  <c r="H322" i="11" s="1"/>
  <c r="H319" i="11" s="1"/>
  <c r="H314" i="11"/>
  <c r="H315" i="11" s="1"/>
  <c r="H313" i="11"/>
  <c r="H312" i="11"/>
  <c r="H311" i="11"/>
  <c r="H306" i="11"/>
  <c r="H305" i="11"/>
  <c r="H304" i="11"/>
  <c r="H303" i="11"/>
  <c r="H300" i="11" s="1"/>
  <c r="H302" i="11"/>
  <c r="H301" i="11"/>
  <c r="H295" i="11"/>
  <c r="H294" i="11"/>
  <c r="H293" i="11"/>
  <c r="H292" i="11"/>
  <c r="H291" i="11"/>
  <c r="H290" i="11"/>
  <c r="H289" i="11"/>
  <c r="H288" i="11"/>
  <c r="H287" i="11"/>
  <c r="H286" i="11"/>
  <c r="H285" i="11"/>
  <c r="H284" i="11"/>
  <c r="H283" i="11"/>
  <c r="H282" i="11"/>
  <c r="H296" i="11" s="1"/>
  <c r="H280" i="11"/>
  <c r="H279" i="11"/>
  <c r="H281" i="11" s="1"/>
  <c r="H273" i="11"/>
  <c r="H272" i="11"/>
  <c r="H271" i="11"/>
  <c r="H270" i="11"/>
  <c r="H269" i="11"/>
  <c r="H268" i="11"/>
  <c r="H267" i="11"/>
  <c r="H266" i="11"/>
  <c r="H265" i="11"/>
  <c r="H264" i="11"/>
  <c r="H263" i="11"/>
  <c r="H262" i="11"/>
  <c r="H274" i="11" s="1"/>
  <c r="H260" i="11"/>
  <c r="H259" i="11"/>
  <c r="H261" i="11" s="1"/>
  <c r="H254" i="11"/>
  <c r="H253" i="11"/>
  <c r="H252" i="11"/>
  <c r="H250" i="11"/>
  <c r="H249" i="11"/>
  <c r="H251" i="11" s="1"/>
  <c r="H248" i="11" s="1"/>
  <c r="H243" i="11"/>
  <c r="H242" i="11"/>
  <c r="H244" i="11" s="1"/>
  <c r="H240" i="11"/>
  <c r="H239" i="11"/>
  <c r="H241" i="11" s="1"/>
  <c r="H238" i="11" s="1"/>
  <c r="H233" i="11"/>
  <c r="H232" i="11"/>
  <c r="H234" i="11" s="1"/>
  <c r="H231" i="11"/>
  <c r="H228" i="11" s="1"/>
  <c r="H230" i="11"/>
  <c r="H229" i="11"/>
  <c r="H224" i="11"/>
  <c r="H223" i="11"/>
  <c r="H222" i="11"/>
  <c r="H221" i="11"/>
  <c r="H218" i="11" s="1"/>
  <c r="H220" i="11"/>
  <c r="H219" i="11"/>
  <c r="H213" i="11"/>
  <c r="H214" i="11" s="1"/>
  <c r="H211" i="11"/>
  <c r="H210" i="11"/>
  <c r="H212" i="11" s="1"/>
  <c r="H209" i="11" s="1"/>
  <c r="H204" i="11"/>
  <c r="H205" i="11" s="1"/>
  <c r="H202" i="11"/>
  <c r="H203" i="11" s="1"/>
  <c r="H201" i="11" s="1"/>
  <c r="H196" i="11"/>
  <c r="H197" i="11" s="1"/>
  <c r="H195" i="11"/>
  <c r="H194" i="11"/>
  <c r="H193" i="11"/>
  <c r="H188" i="11"/>
  <c r="H187" i="11"/>
  <c r="H185" i="11"/>
  <c r="H184" i="11"/>
  <c r="H186" i="11" s="1"/>
  <c r="H179" i="11"/>
  <c r="H178" i="11"/>
  <c r="H177" i="11"/>
  <c r="H176" i="11"/>
  <c r="H175" i="11"/>
  <c r="H174" i="11"/>
  <c r="H169" i="11"/>
  <c r="H167" i="11" s="1"/>
  <c r="H168" i="11"/>
  <c r="H162" i="11"/>
  <c r="H161" i="11"/>
  <c r="H160" i="11"/>
  <c r="H159" i="11"/>
  <c r="H158" i="11"/>
  <c r="H163" i="11" s="1"/>
  <c r="H154" i="11" s="1"/>
  <c r="H156" i="11"/>
  <c r="H155" i="11"/>
  <c r="H157" i="11" s="1"/>
  <c r="H148" i="11"/>
  <c r="H147" i="11"/>
  <c r="H146" i="11"/>
  <c r="H145" i="11"/>
  <c r="H144" i="11"/>
  <c r="H143" i="11"/>
  <c r="H142" i="11"/>
  <c r="H141" i="11"/>
  <c r="H140" i="11"/>
  <c r="H139" i="11"/>
  <c r="H138" i="11"/>
  <c r="H137" i="11"/>
  <c r="H136" i="11"/>
  <c r="H135" i="11"/>
  <c r="H134" i="11"/>
  <c r="H133" i="11"/>
  <c r="H132" i="11"/>
  <c r="H131" i="11"/>
  <c r="H130" i="11"/>
  <c r="H129" i="11"/>
  <c r="H128" i="11"/>
  <c r="H127" i="11"/>
  <c r="H126" i="11"/>
  <c r="H125" i="11"/>
  <c r="H124" i="11"/>
  <c r="H123" i="11"/>
  <c r="H122" i="11"/>
  <c r="H121" i="11"/>
  <c r="H120" i="11"/>
  <c r="H119" i="11"/>
  <c r="H118" i="11"/>
  <c r="H149" i="11" s="1"/>
  <c r="H117" i="11" s="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113" i="11" s="1"/>
  <c r="H91" i="11" s="1"/>
  <c r="H97" i="11"/>
  <c r="H96" i="11"/>
  <c r="H95" i="11"/>
  <c r="H94" i="11"/>
  <c r="H93" i="11"/>
  <c r="H92" i="11"/>
  <c r="H98" i="11" s="1"/>
  <c r="H86" i="11"/>
  <c r="H85" i="11"/>
  <c r="H87" i="11" s="1"/>
  <c r="H81" i="11" s="1"/>
  <c r="H84" i="11"/>
  <c r="H83" i="11"/>
  <c r="H82" i="11"/>
  <c r="H76" i="11"/>
  <c r="H75" i="11"/>
  <c r="H74" i="11"/>
  <c r="H77" i="11" s="1"/>
  <c r="H73" i="11"/>
  <c r="H72" i="11"/>
  <c r="H70" i="11"/>
  <c r="H69" i="11"/>
  <c r="H71" i="11" s="1"/>
  <c r="H63" i="11"/>
  <c r="H62" i="11"/>
  <c r="H61" i="11"/>
  <c r="H64" i="11" s="1"/>
  <c r="H58" i="11" s="1"/>
  <c r="H59" i="11"/>
  <c r="H60" i="11" s="1"/>
  <c r="H53" i="11"/>
  <c r="H52" i="11"/>
  <c r="H51" i="11"/>
  <c r="H54" i="11" s="1"/>
  <c r="H49" i="11"/>
  <c r="H50" i="11" s="1"/>
  <c r="H44" i="11"/>
  <c r="H43" i="11"/>
  <c r="H41" i="11"/>
  <c r="H42" i="11" s="1"/>
  <c r="H40" i="11" s="1"/>
  <c r="H35" i="11"/>
  <c r="H36" i="11" s="1"/>
  <c r="H33" i="11"/>
  <c r="H34" i="11" s="1"/>
  <c r="H32" i="11" s="1"/>
  <c r="H27" i="11"/>
  <c r="H28" i="11" s="1"/>
  <c r="H26" i="11"/>
  <c r="H23" i="11" s="1"/>
  <c r="H25" i="11"/>
  <c r="H24" i="11"/>
  <c r="H19" i="11"/>
  <c r="H18" i="11"/>
  <c r="H17" i="11"/>
  <c r="H16" i="11"/>
  <c r="H13" i="11" s="1"/>
  <c r="H15" i="11"/>
  <c r="H14" i="11"/>
  <c r="H258" i="11" l="1"/>
  <c r="H771" i="11"/>
  <c r="H48" i="11"/>
  <c r="H548" i="11"/>
  <c r="H717" i="11"/>
  <c r="H183" i="11"/>
  <c r="H431" i="11"/>
  <c r="H644" i="11"/>
  <c r="H68" i="11"/>
  <c r="H192" i="11"/>
  <c r="H762" i="11"/>
  <c r="H797" i="11"/>
  <c r="H278" i="11"/>
  <c r="H310" i="11"/>
  <c r="H400" i="11"/>
  <c r="H575" i="11"/>
  <c r="H595" i="11"/>
  <c r="H708" i="11"/>
  <c r="H805" i="11"/>
  <c r="H827" i="11"/>
  <c r="D6" i="9"/>
  <c r="W55" i="5" l="1"/>
  <c r="W53" i="5"/>
  <c r="W51" i="5"/>
  <c r="W49" i="5"/>
  <c r="W47" i="5"/>
  <c r="W45" i="5"/>
  <c r="W43" i="5"/>
  <c r="W41" i="5"/>
  <c r="W39" i="5"/>
  <c r="W37" i="5"/>
  <c r="W35" i="5"/>
  <c r="W33" i="5"/>
  <c r="W31" i="5"/>
  <c r="W29" i="5"/>
  <c r="W27" i="5"/>
  <c r="W25" i="5"/>
  <c r="W23" i="5"/>
  <c r="W21" i="5"/>
  <c r="W19" i="5"/>
  <c r="W17" i="5"/>
  <c r="W15" i="5"/>
  <c r="W13" i="5"/>
  <c r="C19" i="5"/>
  <c r="V20" i="5" s="1"/>
  <c r="C21" i="5"/>
  <c r="F22" i="5" s="1"/>
  <c r="D17" i="6"/>
  <c r="D18" i="6"/>
  <c r="C27" i="5"/>
  <c r="H28" i="5" s="1"/>
  <c r="D20" i="6"/>
  <c r="D21" i="6"/>
  <c r="C33" i="5"/>
  <c r="J34" i="5" s="1"/>
  <c r="C35" i="5"/>
  <c r="G36" i="5" s="1"/>
  <c r="D24" i="6"/>
  <c r="D25" i="6"/>
  <c r="D26" i="6"/>
  <c r="D27" i="6"/>
  <c r="C51" i="5"/>
  <c r="V52" i="5" s="1"/>
  <c r="C53" i="5"/>
  <c r="F54" i="5" s="1"/>
  <c r="D12" i="6"/>
  <c r="C25" i="5" l="1"/>
  <c r="S26" i="5" s="1"/>
  <c r="C39" i="5"/>
  <c r="T40" i="5" s="1"/>
  <c r="C31" i="5"/>
  <c r="P32" i="5" s="1"/>
  <c r="D23" i="6"/>
  <c r="D22" i="6"/>
  <c r="C45" i="5"/>
  <c r="I46" i="5" s="1"/>
  <c r="D28" i="6"/>
  <c r="C43" i="5"/>
  <c r="K44" i="5" s="1"/>
  <c r="D19" i="6"/>
  <c r="C41" i="5"/>
  <c r="K42" i="5" s="1"/>
  <c r="C13" i="5"/>
  <c r="M14" i="5" s="1"/>
  <c r="D32" i="6"/>
  <c r="C23" i="5"/>
  <c r="N24" i="5" s="1"/>
  <c r="D31" i="6"/>
  <c r="V28" i="5"/>
  <c r="E20" i="5"/>
  <c r="H52" i="5"/>
  <c r="F20" i="5"/>
  <c r="I52" i="5"/>
  <c r="H36" i="5"/>
  <c r="G20" i="5"/>
  <c r="L20" i="5"/>
  <c r="U20" i="5"/>
  <c r="I34" i="5"/>
  <c r="M52" i="5"/>
  <c r="G28" i="5"/>
  <c r="T28" i="5"/>
  <c r="L28" i="5"/>
  <c r="S28" i="5"/>
  <c r="K28" i="5"/>
  <c r="R28" i="5"/>
  <c r="U28" i="5"/>
  <c r="M28" i="5"/>
  <c r="E28" i="5"/>
  <c r="Q28" i="5"/>
  <c r="F28" i="5"/>
  <c r="O28" i="5"/>
  <c r="N28" i="5"/>
  <c r="J28" i="5"/>
  <c r="I28" i="5"/>
  <c r="P28" i="5"/>
  <c r="D29" i="6"/>
  <c r="C47" i="5"/>
  <c r="T48" i="5" s="1"/>
  <c r="T36" i="5"/>
  <c r="L36" i="5"/>
  <c r="S36" i="5"/>
  <c r="K36" i="5"/>
  <c r="R36" i="5"/>
  <c r="J36" i="5"/>
  <c r="U36" i="5"/>
  <c r="M36" i="5"/>
  <c r="E36" i="5"/>
  <c r="V36" i="5"/>
  <c r="F36" i="5"/>
  <c r="P36" i="5"/>
  <c r="O36" i="5"/>
  <c r="N36" i="5"/>
  <c r="I36" i="5"/>
  <c r="Q36" i="5"/>
  <c r="V34" i="5"/>
  <c r="N34" i="5"/>
  <c r="F34" i="5"/>
  <c r="U34" i="5"/>
  <c r="M34" i="5"/>
  <c r="E34" i="5"/>
  <c r="T34" i="5"/>
  <c r="L34" i="5"/>
  <c r="O34" i="5"/>
  <c r="G34" i="5"/>
  <c r="H34" i="5"/>
  <c r="Q34" i="5"/>
  <c r="P34" i="5"/>
  <c r="K34" i="5"/>
  <c r="S34" i="5"/>
  <c r="R34" i="5"/>
  <c r="D33" i="6"/>
  <c r="R20" i="5"/>
  <c r="J20" i="5"/>
  <c r="Q20" i="5"/>
  <c r="I20" i="5"/>
  <c r="P20" i="5"/>
  <c r="H20" i="5"/>
  <c r="S20" i="5"/>
  <c r="K20" i="5"/>
  <c r="M20" i="5"/>
  <c r="S54" i="5"/>
  <c r="T54" i="5"/>
  <c r="O54" i="5"/>
  <c r="N54" i="5"/>
  <c r="V54" i="5"/>
  <c r="C17" i="5"/>
  <c r="D14" i="6"/>
  <c r="N20" i="5"/>
  <c r="G54" i="5"/>
  <c r="T52" i="5"/>
  <c r="P52" i="5"/>
  <c r="E52" i="5"/>
  <c r="O52" i="5"/>
  <c r="N52" i="5"/>
  <c r="U52" i="5"/>
  <c r="F52" i="5"/>
  <c r="D13" i="6"/>
  <c r="C15" i="5"/>
  <c r="O20" i="5"/>
  <c r="L54" i="5"/>
  <c r="C29" i="5"/>
  <c r="D15" i="6"/>
  <c r="S22" i="5"/>
  <c r="T22" i="5"/>
  <c r="N22" i="5"/>
  <c r="L22" i="5"/>
  <c r="V22" i="5"/>
  <c r="U46" i="5"/>
  <c r="C55" i="5"/>
  <c r="O56" i="5" s="1"/>
  <c r="D16" i="6"/>
  <c r="C49" i="5"/>
  <c r="D30" i="6"/>
  <c r="C37" i="5"/>
  <c r="T20" i="5"/>
  <c r="G52" i="5"/>
  <c r="E54" i="5"/>
  <c r="M54" i="5"/>
  <c r="U54" i="5"/>
  <c r="H54" i="5"/>
  <c r="P54" i="5"/>
  <c r="I54" i="5"/>
  <c r="Q54" i="5"/>
  <c r="J54" i="5"/>
  <c r="R54" i="5"/>
  <c r="K54" i="5"/>
  <c r="Q52" i="5"/>
  <c r="J52" i="5"/>
  <c r="R52" i="5"/>
  <c r="K52" i="5"/>
  <c r="S52" i="5"/>
  <c r="L52" i="5"/>
  <c r="F24" i="5"/>
  <c r="O24" i="5"/>
  <c r="P24" i="5"/>
  <c r="E22" i="5"/>
  <c r="M22" i="5"/>
  <c r="U22" i="5"/>
  <c r="G22" i="5"/>
  <c r="O22" i="5"/>
  <c r="H22" i="5"/>
  <c r="P22" i="5"/>
  <c r="I22" i="5"/>
  <c r="Q22" i="5"/>
  <c r="J22" i="5"/>
  <c r="R22" i="5"/>
  <c r="K22" i="5"/>
  <c r="O32" i="5" l="1"/>
  <c r="H24" i="5"/>
  <c r="T24" i="5"/>
  <c r="L24" i="5"/>
  <c r="Q24" i="5"/>
  <c r="I24" i="5"/>
  <c r="V32" i="5"/>
  <c r="I32" i="5"/>
  <c r="G42" i="5"/>
  <c r="L32" i="5"/>
  <c r="K46" i="5"/>
  <c r="L42" i="5"/>
  <c r="H42" i="5"/>
  <c r="N42" i="5"/>
  <c r="P42" i="5"/>
  <c r="V42" i="5"/>
  <c r="H32" i="5"/>
  <c r="J46" i="5"/>
  <c r="H46" i="5"/>
  <c r="R46" i="5"/>
  <c r="S46" i="5"/>
  <c r="P46" i="5"/>
  <c r="N46" i="5"/>
  <c r="G46" i="5"/>
  <c r="L46" i="5"/>
  <c r="M32" i="5"/>
  <c r="F46" i="5"/>
  <c r="P14" i="5"/>
  <c r="E46" i="5"/>
  <c r="T46" i="5"/>
  <c r="U44" i="5"/>
  <c r="T32" i="5"/>
  <c r="V46" i="5"/>
  <c r="M46" i="5"/>
  <c r="R24" i="5"/>
  <c r="T42" i="5"/>
  <c r="O46" i="5"/>
  <c r="S42" i="5"/>
  <c r="E44" i="5"/>
  <c r="M44" i="5"/>
  <c r="R32" i="5"/>
  <c r="R44" i="5"/>
  <c r="H26" i="5"/>
  <c r="M26" i="5"/>
  <c r="M40" i="5"/>
  <c r="K26" i="5"/>
  <c r="U14" i="5"/>
  <c r="U26" i="5"/>
  <c r="I26" i="5"/>
  <c r="F14" i="5"/>
  <c r="F26" i="5"/>
  <c r="J44" i="5"/>
  <c r="N14" i="5"/>
  <c r="R26" i="5"/>
  <c r="E40" i="5"/>
  <c r="N40" i="5"/>
  <c r="G40" i="5"/>
  <c r="O26" i="5"/>
  <c r="V26" i="5"/>
  <c r="K40" i="5"/>
  <c r="O40" i="5"/>
  <c r="K14" i="5"/>
  <c r="L26" i="5"/>
  <c r="O42" i="5"/>
  <c r="R40" i="5"/>
  <c r="H40" i="5"/>
  <c r="F32" i="5"/>
  <c r="R42" i="5"/>
  <c r="F40" i="5"/>
  <c r="U40" i="5"/>
  <c r="V40" i="5"/>
  <c r="N26" i="5"/>
  <c r="S14" i="5"/>
  <c r="T26" i="5"/>
  <c r="S40" i="5"/>
  <c r="I40" i="5"/>
  <c r="P40" i="5"/>
  <c r="P26" i="5"/>
  <c r="J26" i="5"/>
  <c r="G26" i="5"/>
  <c r="J40" i="5"/>
  <c r="E26" i="5"/>
  <c r="U24" i="5"/>
  <c r="U42" i="5"/>
  <c r="L40" i="5"/>
  <c r="Q40" i="5"/>
  <c r="J32" i="5"/>
  <c r="Q26" i="5"/>
  <c r="P44" i="5"/>
  <c r="G44" i="5"/>
  <c r="K32" i="5"/>
  <c r="E32" i="5"/>
  <c r="V14" i="5"/>
  <c r="F44" i="5"/>
  <c r="I44" i="5"/>
  <c r="N44" i="5"/>
  <c r="O14" i="5"/>
  <c r="G24" i="5"/>
  <c r="G32" i="5"/>
  <c r="Q42" i="5"/>
  <c r="J42" i="5"/>
  <c r="I42" i="5"/>
  <c r="J14" i="5"/>
  <c r="O44" i="5"/>
  <c r="V44" i="5"/>
  <c r="E42" i="5"/>
  <c r="H44" i="5"/>
  <c r="G14" i="5"/>
  <c r="E14" i="5"/>
  <c r="V24" i="5"/>
  <c r="M24" i="5"/>
  <c r="K24" i="5"/>
  <c r="L44" i="5"/>
  <c r="T14" i="5"/>
  <c r="M42" i="5"/>
  <c r="N32" i="5"/>
  <c r="S44" i="5"/>
  <c r="U32" i="5"/>
  <c r="S32" i="5"/>
  <c r="H14" i="5"/>
  <c r="J24" i="5"/>
  <c r="Q32" i="5"/>
  <c r="I14" i="5"/>
  <c r="T44" i="5"/>
  <c r="F42" i="5"/>
  <c r="L14" i="5"/>
  <c r="Q14" i="5"/>
  <c r="R14" i="5"/>
  <c r="Q44" i="5"/>
  <c r="Q46" i="5"/>
  <c r="S24" i="5"/>
  <c r="E24" i="5"/>
  <c r="P48" i="5"/>
  <c r="Q56" i="5"/>
  <c r="G56" i="5"/>
  <c r="V56" i="5"/>
  <c r="F56" i="5"/>
  <c r="N56" i="5"/>
  <c r="J56" i="5"/>
  <c r="H48" i="5"/>
  <c r="F48" i="5"/>
  <c r="M48" i="5"/>
  <c r="I56" i="5"/>
  <c r="E48" i="5"/>
  <c r="P56" i="5"/>
  <c r="M56" i="5"/>
  <c r="U56" i="5"/>
  <c r="L48" i="5"/>
  <c r="H56" i="5"/>
  <c r="E56" i="5"/>
  <c r="R48" i="5"/>
  <c r="U50" i="5"/>
  <c r="N50" i="5"/>
  <c r="F50" i="5"/>
  <c r="V50" i="5"/>
  <c r="M50" i="5"/>
  <c r="E50" i="5"/>
  <c r="T50" i="5"/>
  <c r="L50" i="5"/>
  <c r="O50" i="5"/>
  <c r="G50" i="5"/>
  <c r="H50" i="5"/>
  <c r="Q50" i="5"/>
  <c r="P50" i="5"/>
  <c r="K50" i="5"/>
  <c r="S50" i="5"/>
  <c r="R50" i="5"/>
  <c r="J50" i="5"/>
  <c r="I50" i="5"/>
  <c r="U48" i="5"/>
  <c r="J48" i="5"/>
  <c r="R30" i="5"/>
  <c r="J30" i="5"/>
  <c r="Q30" i="5"/>
  <c r="I30" i="5"/>
  <c r="P30" i="5"/>
  <c r="H30" i="5"/>
  <c r="S30" i="5"/>
  <c r="K30" i="5"/>
  <c r="O30" i="5"/>
  <c r="M30" i="5"/>
  <c r="L30" i="5"/>
  <c r="G30" i="5"/>
  <c r="V30" i="5"/>
  <c r="F30" i="5"/>
  <c r="N30" i="5"/>
  <c r="U30" i="5"/>
  <c r="T30" i="5"/>
  <c r="E30" i="5"/>
  <c r="T18" i="5"/>
  <c r="L18" i="5"/>
  <c r="S18" i="5"/>
  <c r="K18" i="5"/>
  <c r="R18" i="5"/>
  <c r="J18" i="5"/>
  <c r="U18" i="5"/>
  <c r="M18" i="5"/>
  <c r="E18" i="5"/>
  <c r="V18" i="5"/>
  <c r="F18" i="5"/>
  <c r="P18" i="5"/>
  <c r="O18" i="5"/>
  <c r="N18" i="5"/>
  <c r="I18" i="5"/>
  <c r="Q18" i="5"/>
  <c r="H18" i="5"/>
  <c r="G18" i="5"/>
  <c r="V48" i="5"/>
  <c r="Q48" i="5"/>
  <c r="G48" i="5"/>
  <c r="O48" i="5"/>
  <c r="I48" i="5"/>
  <c r="S48" i="5"/>
  <c r="V16" i="5"/>
  <c r="N16" i="5"/>
  <c r="F16" i="5"/>
  <c r="U16" i="5"/>
  <c r="M16" i="5"/>
  <c r="E16" i="5"/>
  <c r="O16" i="5"/>
  <c r="G16" i="5"/>
  <c r="J16" i="5"/>
  <c r="H16" i="5"/>
  <c r="R16" i="5"/>
  <c r="Q16" i="5"/>
  <c r="P16" i="5"/>
  <c r="T16" i="5"/>
  <c r="I16" i="5"/>
  <c r="S16" i="5"/>
  <c r="K16" i="5"/>
  <c r="L16" i="5"/>
  <c r="N48" i="5"/>
  <c r="K48" i="5"/>
  <c r="R38" i="5"/>
  <c r="J38" i="5"/>
  <c r="Q38" i="5"/>
  <c r="I38" i="5"/>
  <c r="P38" i="5"/>
  <c r="H38" i="5"/>
  <c r="S38" i="5"/>
  <c r="K38" i="5"/>
  <c r="T38" i="5"/>
  <c r="M38" i="5"/>
  <c r="L38" i="5"/>
  <c r="G38" i="5"/>
  <c r="O38" i="5"/>
  <c r="N38" i="5"/>
  <c r="F38" i="5"/>
  <c r="V38" i="5"/>
  <c r="E38" i="5"/>
  <c r="U38" i="5"/>
  <c r="R56" i="5"/>
  <c r="K56" i="5"/>
  <c r="T56" i="5"/>
  <c r="S56" i="5"/>
  <c r="L56" i="5"/>
  <c r="E26" i="2"/>
  <c r="E25" i="2" l="1"/>
  <c r="H58" i="5"/>
  <c r="U58" i="5"/>
  <c r="O58" i="5"/>
  <c r="Q58" i="5"/>
  <c r="V58" i="5"/>
  <c r="P58" i="5"/>
  <c r="E58" i="5"/>
  <c r="N58" i="5"/>
  <c r="L58" i="5"/>
  <c r="F58" i="5"/>
  <c r="K58" i="5"/>
  <c r="G58" i="5"/>
  <c r="S58" i="5"/>
  <c r="I58" i="5"/>
  <c r="T58" i="5"/>
  <c r="M58" i="5"/>
  <c r="R58" i="5"/>
  <c r="J58" i="5"/>
  <c r="E34" i="6"/>
  <c r="E24" i="2" l="1"/>
  <c r="E60" i="5"/>
  <c r="F60" i="5" s="1"/>
  <c r="G60" i="5" s="1"/>
  <c r="H60" i="5" s="1"/>
  <c r="I60" i="5" s="1"/>
  <c r="J60" i="5" s="1"/>
  <c r="K60" i="5" s="1"/>
  <c r="L60" i="5" s="1"/>
  <c r="M60" i="5" s="1"/>
  <c r="N60" i="5" s="1"/>
  <c r="O60" i="5" s="1"/>
  <c r="P60" i="5" s="1"/>
  <c r="Q60" i="5" s="1"/>
  <c r="R60" i="5" s="1"/>
  <c r="S60" i="5" s="1"/>
  <c r="T60" i="5" s="1"/>
  <c r="U60" i="5" s="1"/>
  <c r="E23" i="2" l="1"/>
  <c r="E22" i="2" l="1"/>
  <c r="F22" i="2" l="1"/>
  <c r="F23" i="2"/>
  <c r="F24" i="2"/>
  <c r="F25" i="2"/>
  <c r="F26" i="2"/>
  <c r="E21" i="2" l="1"/>
  <c r="F21" i="2" s="1"/>
  <c r="E20" i="2" l="1"/>
  <c r="F20" i="2" s="1"/>
  <c r="E19" i="2" l="1"/>
  <c r="F19" i="2" s="1"/>
  <c r="E18" i="2" l="1"/>
  <c r="F18" i="2" s="1"/>
  <c r="E17" i="2" l="1"/>
  <c r="F17" i="2" s="1"/>
  <c r="E16" i="2" l="1"/>
  <c r="F16" i="2" s="1"/>
  <c r="E15" i="2" l="1"/>
  <c r="F15" i="2" s="1"/>
  <c r="E14" i="2" l="1"/>
  <c r="F14" i="2" s="1"/>
  <c r="E13" i="2" l="1"/>
  <c r="F13" i="2" s="1"/>
  <c r="E12" i="2" l="1"/>
  <c r="F12" i="2" l="1"/>
  <c r="E27" i="2"/>
  <c r="F27" i="2" s="1"/>
  <c r="E31" i="6" l="1"/>
  <c r="E27" i="6"/>
  <c r="E33" i="6"/>
  <c r="E26" i="6"/>
  <c r="E20" i="6"/>
  <c r="E22" i="6"/>
  <c r="E18" i="6"/>
  <c r="E19" i="6"/>
  <c r="E15" i="6"/>
  <c r="E12" i="6"/>
  <c r="E23" i="6"/>
  <c r="C12" i="5"/>
  <c r="E21" i="6"/>
  <c r="E16" i="6"/>
  <c r="E25" i="6"/>
  <c r="E28" i="6"/>
  <c r="E13" i="6"/>
  <c r="E24" i="6"/>
  <c r="E14" i="6"/>
  <c r="E17" i="6"/>
  <c r="E29" i="6"/>
  <c r="E32" i="6"/>
  <c r="E30" i="6"/>
  <c r="D34" i="6"/>
  <c r="G26" i="2"/>
  <c r="G22" i="2"/>
  <c r="G25" i="2"/>
  <c r="G24" i="2"/>
  <c r="G23" i="2"/>
  <c r="G21" i="2"/>
  <c r="G20" i="2"/>
  <c r="G19" i="2"/>
  <c r="G18" i="2"/>
  <c r="G17" i="2"/>
  <c r="G16" i="2"/>
  <c r="G15" i="2"/>
  <c r="G14" i="2"/>
  <c r="G13" i="2"/>
  <c r="G12" i="2"/>
  <c r="V60" i="5" l="1"/>
  <c r="V69" i="5" s="1"/>
  <c r="L57" i="5"/>
  <c r="S57" i="5"/>
  <c r="F57" i="5"/>
  <c r="H57" i="5"/>
  <c r="V57" i="5"/>
  <c r="U57" i="5"/>
  <c r="M57" i="5"/>
  <c r="G57" i="5"/>
  <c r="N57" i="5"/>
  <c r="Q57" i="5"/>
  <c r="K57" i="5"/>
  <c r="E57" i="5"/>
  <c r="P57" i="5"/>
  <c r="J57" i="5"/>
  <c r="T57" i="5"/>
  <c r="O57" i="5"/>
  <c r="R57" i="5"/>
  <c r="I57" i="5"/>
  <c r="G27" i="2"/>
  <c r="E59" i="5" l="1"/>
  <c r="F59" i="5" s="1"/>
  <c r="G59" i="5" s="1"/>
  <c r="H59" i="5" s="1"/>
  <c r="I59" i="5" s="1"/>
  <c r="J59" i="5" s="1"/>
  <c r="K59" i="5" s="1"/>
  <c r="L59" i="5" s="1"/>
  <c r="M59" i="5" s="1"/>
  <c r="N59" i="5" s="1"/>
  <c r="O59" i="5" s="1"/>
  <c r="P59" i="5" s="1"/>
  <c r="Q59" i="5" s="1"/>
  <c r="R59" i="5" s="1"/>
  <c r="S59" i="5" s="1"/>
  <c r="T59" i="5" s="1"/>
  <c r="U59" i="5" s="1"/>
  <c r="V59" i="5" s="1"/>
  <c r="W57" i="5"/>
</calcChain>
</file>

<file path=xl/sharedStrings.xml><?xml version="1.0" encoding="utf-8"?>
<sst xmlns="http://schemas.openxmlformats.org/spreadsheetml/2006/main" count="13040" uniqueCount="5801">
  <si>
    <t>ITEM</t>
  </si>
  <si>
    <t>DESCRIÇÃO DOS SERVIÇOS</t>
  </si>
  <si>
    <t>QUANTIDADE</t>
  </si>
  <si>
    <t>CANTEIRO DE OBRAS</t>
  </si>
  <si>
    <t>ADMINISTRATIVO</t>
  </si>
  <si>
    <t>IMPLANTAÇÃO</t>
  </si>
  <si>
    <t>CALÇADA  / MURO</t>
  </si>
  <si>
    <t>BLOCO A - ADMINISTRAÇÃO - SEC XXI - 2015</t>
  </si>
  <si>
    <t>BLOCO C - LABORATÓRIO - SEC XXI - 2015</t>
  </si>
  <si>
    <t>BLOCO D - PÁTIO/SERVIÇO - SEC XXI - 2015</t>
  </si>
  <si>
    <t>BLOCO E - 4 SALAS COM SANITÁRIOS - SEC XXI - 2015</t>
  </si>
  <si>
    <t>BLOCO F - 4 SALAS COM VESTIÁRIO - SEC XXI - 2015</t>
  </si>
  <si>
    <t>QUADRA  EM ARCO MOD 02 - PADRÃO  SEDUC</t>
  </si>
  <si>
    <t>PASSARELA M1 - SEC. XXI - REV. 2015</t>
  </si>
  <si>
    <t>PASSARELA M2 - SEC. XXI - REV. 2015</t>
  </si>
  <si>
    <t>PASSARELA M3 - SEC. XXI - REV. 2015</t>
  </si>
  <si>
    <t>RESERVATÓRIO ELEVADO  - 12.500 L - 13 M DE ALTURA</t>
  </si>
  <si>
    <t>RESERVATÓRIO ENTERRADO</t>
  </si>
  <si>
    <t>TOTAL GERAL DO ORÇAMENTO (R$)</t>
  </si>
  <si>
    <t>a.</t>
  </si>
  <si>
    <t>SERVIÇOS PRELIMINARES</t>
  </si>
  <si>
    <t>b.</t>
  </si>
  <si>
    <t>TRANSPORTES</t>
  </si>
  <si>
    <t>c.</t>
  </si>
  <si>
    <t>SERVIÇO EM TERRA</t>
  </si>
  <si>
    <t>d.</t>
  </si>
  <si>
    <t>FUNDAÇÕES E SONDAGENS</t>
  </si>
  <si>
    <t>e.</t>
  </si>
  <si>
    <t>ESTRUTURA</t>
  </si>
  <si>
    <t>f.</t>
  </si>
  <si>
    <t>INSTALAÇÕES ELÉTRICAS</t>
  </si>
  <si>
    <t>g.</t>
  </si>
  <si>
    <t>INSTALAÇÕES HIDROSSANITÁRIAS</t>
  </si>
  <si>
    <t>h</t>
  </si>
  <si>
    <t>INSTALAÇÕES ESPECIAIS</t>
  </si>
  <si>
    <t>i.</t>
  </si>
  <si>
    <t>ALVENARIAS E DIVISÓRIAS</t>
  </si>
  <si>
    <t>k.</t>
  </si>
  <si>
    <t>IMPERMEABILIZAÇÃO</t>
  </si>
  <si>
    <t>n.</t>
  </si>
  <si>
    <t>ESTRUTURAS METÁLICAS</t>
  </si>
  <si>
    <t>o.</t>
  </si>
  <si>
    <t>COBERTURAS</t>
  </si>
  <si>
    <t>q.</t>
  </si>
  <si>
    <t>ESQUADRIAS METÁLICAS</t>
  </si>
  <si>
    <t>r.</t>
  </si>
  <si>
    <t>VIDROS</t>
  </si>
  <si>
    <t>s.</t>
  </si>
  <si>
    <t>REVESTIMENTO DE PAREDE</t>
  </si>
  <si>
    <t>t.</t>
  </si>
  <si>
    <t>FORROS</t>
  </si>
  <si>
    <t>u.</t>
  </si>
  <si>
    <t>REVESTIMENTO DE PISO</t>
  </si>
  <si>
    <t>v.</t>
  </si>
  <si>
    <t>FERRAGENS</t>
  </si>
  <si>
    <t>w.</t>
  </si>
  <si>
    <t>MARCENARIA</t>
  </si>
  <si>
    <t>x.</t>
  </si>
  <si>
    <t>ADMINISTRAÇÃO</t>
  </si>
  <si>
    <t>y.</t>
  </si>
  <si>
    <t>PINTURA</t>
  </si>
  <si>
    <t>z.</t>
  </si>
  <si>
    <t>DIVERSOS</t>
  </si>
  <si>
    <t>Parcelas:</t>
  </si>
  <si>
    <t>Dias:</t>
  </si>
  <si>
    <t>% Período</t>
  </si>
  <si>
    <t>INST.ELET/TELEFÔNICA/CABEAMENTO E</t>
  </si>
  <si>
    <t>INSTALAÇÕES  HIDROSSANITÁRIAS</t>
  </si>
  <si>
    <t>INSTALAÇÕES  ESPECIAIS</t>
  </si>
  <si>
    <t>ALVENARIA E DIVISÓRIAS</t>
  </si>
  <si>
    <t>ESTRUTURA METÁLICA</t>
  </si>
  <si>
    <t>ESQUADRIAS  METÁLICAS</t>
  </si>
  <si>
    <t>ADMINISTRAÇÃO - MENSALISTAS</t>
  </si>
  <si>
    <t>% PERÍODO</t>
  </si>
  <si>
    <t>VALOR PERÍODO</t>
  </si>
  <si>
    <t>% ACUMULADO</t>
  </si>
  <si>
    <t>VALOR ACUMULADO</t>
  </si>
  <si>
    <t>TOTAL GERAL DO ORÇAMENTO (R$) C/BDI</t>
  </si>
  <si>
    <t>CÓDIGO</t>
  </si>
  <si>
    <t>SERVIÇO</t>
  </si>
  <si>
    <t>DESCRIÇÃO</t>
  </si>
  <si>
    <t>UNID</t>
  </si>
  <si>
    <t>QUANT</t>
  </si>
  <si>
    <t>PREÇO SEM  BDI</t>
  </si>
  <si>
    <t>PREÇO COM BDI</t>
  </si>
  <si>
    <t>PARTICIP. (%)</t>
  </si>
  <si>
    <t>CLIENTE:</t>
  </si>
  <si>
    <t>SEDUC - SECRETARIA DE GOVERNO DO ESTADO DE GOIÁS</t>
  </si>
  <si>
    <t>OBJETO:</t>
  </si>
  <si>
    <t>REFORMA E AMPLIAÇÃO NO CE ANTÔNIO JOSE DE OLIVEIRA, EM MONTE ALEGRE-GO</t>
  </si>
  <si>
    <t>METRAGEM:</t>
  </si>
  <si>
    <t>DATA:</t>
  </si>
  <si>
    <t>LICITAÇÃO:</t>
  </si>
  <si>
    <t>TABELA</t>
  </si>
  <si>
    <t>CODIGO</t>
  </si>
  <si>
    <t>REPET</t>
  </si>
  <si>
    <t>QUANT TOTAL</t>
  </si>
  <si>
    <t>MAT</t>
  </si>
  <si>
    <t>MO</t>
  </si>
  <si>
    <t>T.SERVIÇO UNIT</t>
  </si>
  <si>
    <t>VALOR TOTAL</t>
  </si>
  <si>
    <t>UN</t>
  </si>
  <si>
    <t>1.1.</t>
  </si>
  <si>
    <t>1.1.0.0.1.</t>
  </si>
  <si>
    <t>GOINFRA</t>
  </si>
  <si>
    <t>BARRACÃO DE OBRAS PADRÃO GOINFRA ( BLOCOS,COBERTURAS,PASSARELAS E MÓVEIS), SEM ALOJAMENTO E LAVANDERIA , COM PINTURA, EM CONSONÂNCIA COM AS NR's, EM ESPECIAL A NR-18, INCLUSO INSTALAÇÕES ELÉTRICAS E HIDROSSANITÁRIAS - ( COM REAPROVEITAMENTO 1 VEZ ).</t>
  </si>
  <si>
    <t>M2</t>
  </si>
  <si>
    <t>1.1.0.0.2.</t>
  </si>
  <si>
    <t>1.2.</t>
  </si>
  <si>
    <t>1.2.0.0.1.</t>
  </si>
  <si>
    <t>1.2.0.0.2.</t>
  </si>
  <si>
    <t>DESMOBILIZAÇÃO DO CANTEIRO DE OBRAS - INCLUSIVE CARGA E DESCARGA E A HORA IMPRODUTIVA DO CAMINHÃO - ( EXCLUSO O TRANSPORTE )</t>
  </si>
  <si>
    <t>1.3.</t>
  </si>
  <si>
    <t>1.3.0.0.1.</t>
  </si>
  <si>
    <t>LIMPEZA FINAL DE OBRA - (OBRAS CIVIS)</t>
  </si>
  <si>
    <t>1.3.0.0.2.</t>
  </si>
  <si>
    <t>PLACA DE INAUGURAÇÃO AÇO ESCOVADO 60 X 120 CM</t>
  </si>
  <si>
    <t>2.1.</t>
  </si>
  <si>
    <t>2.1.0.0.1.</t>
  </si>
  <si>
    <t>FERRAMENTAS (MANUAIS/ELÉTRICAS) E MATERIAL DE LIMPEZA PERMANENTE DA OBRA - ÁREAS EDIFICADAS/COBERTAS/FECHADAS</t>
  </si>
  <si>
    <t>2.1.0.0.2.</t>
  </si>
  <si>
    <t>2.1.0.0.3.</t>
  </si>
  <si>
    <t>SONDAGENS PARA INTERIOR - (OBRAS CIVIS)</t>
  </si>
  <si>
    <t>M</t>
  </si>
  <si>
    <t>2.2.</t>
  </si>
  <si>
    <t>2.2.0.0.1.</t>
  </si>
  <si>
    <t>ENGENHEIRO - (OBRAS CIVIS)</t>
  </si>
  <si>
    <t>H</t>
  </si>
  <si>
    <t>2.2.0.0.2.</t>
  </si>
  <si>
    <t>ENCARREGADO - (OBRAS CIVIS)</t>
  </si>
  <si>
    <t>2.2.0.0.3.</t>
  </si>
  <si>
    <t>ALMOXARIFE - (OBRAS CIVIS)</t>
  </si>
  <si>
    <t>2.2.0.0.4.</t>
  </si>
  <si>
    <t>VIGIA DE OBRAS - (NOTURNO  E NO SÁBADO/DOMINGO DIURNO) - O.C.</t>
  </si>
  <si>
    <t>2.3.</t>
  </si>
  <si>
    <t>2.3.0.0.1.</t>
  </si>
  <si>
    <t>CAFE DA MANHA</t>
  </si>
  <si>
    <t>RE</t>
  </si>
  <si>
    <t>2.3.0.0.2.</t>
  </si>
  <si>
    <t>CANTINA - (OBRAS CIVIS)</t>
  </si>
  <si>
    <t>3.1.</t>
  </si>
  <si>
    <t>3.1.1.</t>
  </si>
  <si>
    <t>INST. ELÉTRICAS</t>
  </si>
  <si>
    <t>3.1.1.0.1.</t>
  </si>
  <si>
    <t>ESCAVACAO MANUAL DE VALAS &lt; 1 MTS. (OBRAS CIVIS)</t>
  </si>
  <si>
    <t>M3</t>
  </si>
  <si>
    <t>3.1.1.0.2.</t>
  </si>
  <si>
    <t>REATERRO COM APILOAMENTO</t>
  </si>
  <si>
    <t>3.1.2.</t>
  </si>
  <si>
    <t>INST. HIDROSSANITÁRIAS</t>
  </si>
  <si>
    <t>3.1.2.0.1.</t>
  </si>
  <si>
    <t>3.1.2.0.2.</t>
  </si>
  <si>
    <t>3.1.3.</t>
  </si>
  <si>
    <t>INCÊNDIO</t>
  </si>
  <si>
    <t>3.1.3.0.1.</t>
  </si>
  <si>
    <t>3.1.3.0.2.</t>
  </si>
  <si>
    <t>3.2.</t>
  </si>
  <si>
    <t>3.2.1.</t>
  </si>
  <si>
    <t>IMPLANT.</t>
  </si>
  <si>
    <t>3.2.1.0.1.</t>
  </si>
  <si>
    <t>CABO EPR/XLPE (90°C) 1KV - 10MM2</t>
  </si>
  <si>
    <t>3.2.1.0.2.</t>
  </si>
  <si>
    <t>CABO FLEXÍVEL EPR/XLPE (90°C), 0,6/1 KV, 150 MM2</t>
  </si>
  <si>
    <t>3.2.1.0.3.</t>
  </si>
  <si>
    <t>CABO FLEXÍVEL EPR/XLPE (90°C), 0,6/1 KV, 16 MM2</t>
  </si>
  <si>
    <t>3.2.1.0.4.</t>
  </si>
  <si>
    <t>CABO FLEXÍVEL PVC (70° C), 0,6/1 KV, 4 MM2</t>
  </si>
  <si>
    <t>3.2.1.0.5.</t>
  </si>
  <si>
    <t>CABO FLEXÍVEL PVC (70° C), 0,6/1 KV, 6 MM2</t>
  </si>
  <si>
    <t>3.2.1.0.6.</t>
  </si>
  <si>
    <t>SINAPI</t>
  </si>
  <si>
    <t>CAIXA ENTERRADA ELÉTRICA RETANGULAR, EM CONCRETO PRÉ-MOLDADO, FUNDO COM BRITA, DIMENSÕES INTERNAS: 0,4X0,4X0,4 M. AF_12/2020</t>
  </si>
  <si>
    <t>3.2.1.0.7.</t>
  </si>
  <si>
    <t>3.2.1.0.8.</t>
  </si>
  <si>
    <t>3.2.1.0.9.</t>
  </si>
  <si>
    <t>DISJUNTOR MONOPOLAR TIPO DIN, CORRENTE NOMINAL DE 20A - FORNECIMENTO E INSTALAÇÃO. AF_10/2020</t>
  </si>
  <si>
    <t>3.2.1.0.10.</t>
  </si>
  <si>
    <t>DISJUNTOR TERMOMAGNÉTICO TRIPOLAR , CORRENTE NOMINAL DE 250A - FORNECIMENTO E INSTALAÇÃO. AF_10/2020</t>
  </si>
  <si>
    <t>3.2.1.0.11.</t>
  </si>
  <si>
    <t>DISJUNTOR TRIPOLAR DE 60 A 100-A</t>
  </si>
  <si>
    <t>3.2.1.0.12.</t>
  </si>
  <si>
    <t>DISJUNTOR TRIPOLAR TIPO DIN, CORRENTE NOMINAL DE 25A - FORNECIMENTO E INSTALAÇÃO. AF_10/2020</t>
  </si>
  <si>
    <t>3.2.1.0.13.</t>
  </si>
  <si>
    <t>DISJUNTOR TRIPOLAR TIPO DIN, CORRENTE NOMINAL DE 32A - FORNECIMENTO E INSTALAÇÃO. AF_10/2020</t>
  </si>
  <si>
    <t>3.2.1.0.14.</t>
  </si>
  <si>
    <t>3.2.1.0.15.</t>
  </si>
  <si>
    <t>DISPOSITIVO DE PROTEÇÃO CONTRA SURTOS (D.P.S.) 275V DE 8 A 40KA</t>
  </si>
  <si>
    <t>3.2.1.0.16.</t>
  </si>
  <si>
    <t>ELETRODUTO FLEXÍVEL CORRUGADO, PEAD, DN 100 (4"), PARA REDE ENTERRADA DE DISTRIBUIÇÃO DE ENERGIA ELÉTRICA - FORNECIMENTO E INSTALAÇÃO. AF_12/2021</t>
  </si>
  <si>
    <t>3.2.1.0.17.</t>
  </si>
  <si>
    <t>ELETRODUTO FLEXÍVEL CORRUGADO, PEAD, DN 40 MM (1 1/4"), PARA CIRCUITOS TERMINAIS, INSTALADO EM PAREDE - FORNECIMENTO E INSTALAÇÃO. AF_03/2023</t>
  </si>
  <si>
    <t>3.2.1.0.18.</t>
  </si>
  <si>
    <t>ELETRODUTO FLEXÍVEL CORRUGADO, PEAD, DN 63 (2"), PARA REDE ENTERRADA DE DISTRIBUIÇÃO DE ENERGIA ELÉTRICA - FORNECIMENTO E INSTALAÇÃO. AF_12/2021</t>
  </si>
  <si>
    <t>3.2.1.0.19.</t>
  </si>
  <si>
    <t>ELETRODUTO FLEXÍVEL CORRUGADO, PEAD, DN 90 (3"), PARA REDE ENTERRADA DE DISTRIBUIÇÃO DE ENERGIA ELÉTRICA - FORNECIMENTO E INSTALAÇÃO. AF_12/2021</t>
  </si>
  <si>
    <t>3.2.1.0.20.</t>
  </si>
  <si>
    <t>QUADRO DE DISTRIBUIÇÃO DE EMBUTIR METÁLICO CB-56E - 225A</t>
  </si>
  <si>
    <t>3.2.2.</t>
  </si>
  <si>
    <t>QUADRO DE COMANDO - MOTORES RESERVATÓRIO ENTERRADO</t>
  </si>
  <si>
    <t>3.2.2.0.1.</t>
  </si>
  <si>
    <t>BORNE TERMINAL SAK 2,5 MM2</t>
  </si>
  <si>
    <t>3.2.2.0.2.</t>
  </si>
  <si>
    <t>BORNE TERMINAL SAK 6 MM2</t>
  </si>
  <si>
    <t>3.2.2.0.3.</t>
  </si>
  <si>
    <t>BOTOEIRA "LIGA-DESLIGA" PARA INSTALAÇÃO EM PORTA  DE QUADRO</t>
  </si>
  <si>
    <t>3.2.2.0.4.</t>
  </si>
  <si>
    <t>CABO DE COBRE FLEXÍVEL ISOLADO, 1,5 MM², ANTI-CHAMA 450/750 V, PARA CIRCUITOS TERMINAIS - FORNECIMENTO E INSTALAÇÃO. AF_03/2023</t>
  </si>
  <si>
    <t>3.2.2.0.5.</t>
  </si>
  <si>
    <t>CABO ISOLADO PP 3 X 2,5 MM2</t>
  </si>
  <si>
    <t>3.2.2.0.6.</t>
  </si>
  <si>
    <t>CAIXA PARA QUADRO DE COMANDO METÁLICA DE SOBREPOR 60X60X20 CM</t>
  </si>
  <si>
    <t>3.2.2.0.7.</t>
  </si>
  <si>
    <t>CANALETA COM TAMPA (LINHA X OU EQUIVALENTE) 50X20X2000 MM</t>
  </si>
  <si>
    <t>3.2.2.0.8.</t>
  </si>
  <si>
    <t>CHAVE DE BOIA AUTOMÁTICA - 15A/250V</t>
  </si>
  <si>
    <t>3.2.2.0.9.</t>
  </si>
  <si>
    <t>CHAVE PARTIDA MOTOR TRIFÁSICA C/RELE FALTA DE FASE 15 CV</t>
  </si>
  <si>
    <t>3.2.2.0.10.</t>
  </si>
  <si>
    <t>CHAVE TRIPOLAR TIPO PACCO 32A</t>
  </si>
  <si>
    <t>3.2.2.0.11.</t>
  </si>
  <si>
    <t>CONTATOR TRIPOLAR - 16A, 500V NOMINAL, COMANDO 220V, CATEGORIA AC-3.</t>
  </si>
  <si>
    <t>3.2.2.0.12.</t>
  </si>
  <si>
    <t>3.2.2.0.13.</t>
  </si>
  <si>
    <t>3.2.2.0.14.</t>
  </si>
  <si>
    <t>3.2.2.0.15.</t>
  </si>
  <si>
    <t>TRILHO OU SUPORTE PARA BORNE TERMINAL</t>
  </si>
  <si>
    <t>3.2.3.</t>
  </si>
  <si>
    <t>ILUMINAÇÃO EXTERNA / ILUMINAÇÃO DE EMERGÊNCIA</t>
  </si>
  <si>
    <t>3.2.3.0.1.</t>
  </si>
  <si>
    <t>BRACADEIRA METALICA TIPO "D" DIAM. 3/4"</t>
  </si>
  <si>
    <t>3.2.3.0.2.</t>
  </si>
  <si>
    <t>BUCHA DE NYLON S-6</t>
  </si>
  <si>
    <t>3.2.3.0.3.</t>
  </si>
  <si>
    <t>3.2.3.0.4.</t>
  </si>
  <si>
    <t>CABO DE COBRE FLEXÍVEL ISOLADO, 2,5 MM², ANTI-CHAMA 0,6/1,0 KV, PARA CIRCUITOS TERMINAIS - FORNECIMENTO E INSTALAÇÃO. AF_03/2023</t>
  </si>
  <si>
    <t>3.2.3.0.5.</t>
  </si>
  <si>
    <t>CAIXA ENTERRADA ELÉTRICA RETANGULAR, EM CONCRETO PRÉ-MOLDADO, FUNDO COM BRITA, DIMENSÕES INTERNAS: 0,3X0,3X0,3 M. AF_12/2020</t>
  </si>
  <si>
    <t>3.2.3.0.6.</t>
  </si>
  <si>
    <t>CAIXA RETANGULAR 4" X 2" ALTA (2,00 M DO PISO), PVC, INSTALADA EM PAREDE - FORNECIMENTO E INSTALAÇÃO. AF_03/2023</t>
  </si>
  <si>
    <t>3.2.3.0.7.</t>
  </si>
  <si>
    <t>3.2.3.0.8.</t>
  </si>
  <si>
    <t>CONDULETE METÁLICO - ADAPTADOR DE SAÍDA 3/4"</t>
  </si>
  <si>
    <t>3.2.3.0.9.</t>
  </si>
  <si>
    <t>CONDULETE METÁLICO - CAIXA COM 5 ENTRADAS</t>
  </si>
  <si>
    <t>3.2.3.0.10.</t>
  </si>
  <si>
    <t>CONDULETE METÁLICO - TAMPÃO DE 3/4"</t>
  </si>
  <si>
    <t>3.2.3.0.11.</t>
  </si>
  <si>
    <t>CURVA DE 90 GRAUS AÇO GALVANIZADO DIAM.3/4"</t>
  </si>
  <si>
    <t>3.2.3.0.12.</t>
  </si>
  <si>
    <t>DISJUNTOR MONOPOLAR TIPO DIN, CORRENTE NOMINAL DE 16A - FORNECIMENTO E INSTALAÇÃO. AF_10/2020</t>
  </si>
  <si>
    <t>3.2.3.0.13.</t>
  </si>
  <si>
    <t>ELETRODUTO EM AÇO ZINCADO DIÂMETRO 3/4"</t>
  </si>
  <si>
    <t>3.2.3.0.14.</t>
  </si>
  <si>
    <t>ELETRODUTO FLEXÍVEL CORRUGADO REFORÇADO, PVC, DN 25 MM (3/4"), PARA CIRCUITOS TERMINAIS, INSTALADO EM PAREDE - FORNECIMENTO E INSTALAÇÃO. AF_03/2023</t>
  </si>
  <si>
    <t>3.2.3.0.15.</t>
  </si>
  <si>
    <t>ELETRODUTO FLEXÍVEL CORRUGADO REFORÇADO, PVC, DN 32 MM (1"), PARA CIRCUITOS TERMINAIS, INSTALADO EM PAREDE - FORNECIMENTO E INSTALAÇÃO. AF_03/2023</t>
  </si>
  <si>
    <t>3.2.3.0.16.</t>
  </si>
  <si>
    <t>INTERRUPTOR SIMPLES (2 SECOES)</t>
  </si>
  <si>
    <t>3.2.3.0.17.</t>
  </si>
  <si>
    <t>INTERRUPTOR SIMPLES (3 SECOES)</t>
  </si>
  <si>
    <t>3.2.3.0.18.</t>
  </si>
  <si>
    <t>LÂMPADA COMPACTA DE LED 10 W, BASE E27 - FORNECIMENTO E INSTALAÇÃO. AF_02/2020</t>
  </si>
  <si>
    <t>3.2.3.0.19.</t>
  </si>
  <si>
    <t>LUMINÁRIA TIPO PLAFON REDONDO COM VIDRO FOSCO, DE SOBREPOR, COM 2 LÂMPADAS FLUORESCENTES DE 15 W, SEM REATOR - FORNECIMENTO E INSTALAÇÃO. AF_02/2020</t>
  </si>
  <si>
    <t>3.2.3.0.20.</t>
  </si>
  <si>
    <t>LUVA EM AÇO ZINCADO DIÂMETRO 3/4"</t>
  </si>
  <si>
    <t>3.2.3.0.21.</t>
  </si>
  <si>
    <t>PARAFUSO P/BUCHA S-6</t>
  </si>
  <si>
    <t>3.2.3.0.22.</t>
  </si>
  <si>
    <t>3.2.3.0.23.</t>
  </si>
  <si>
    <t>COMPOSIÇÃO</t>
  </si>
  <si>
    <t>COMP 375_SEE</t>
  </si>
  <si>
    <t>REFLETOR DE LED HOLOFORTE 50W (GOINFRA + SINAPI)</t>
  </si>
  <si>
    <t>3.2.3.0.24.</t>
  </si>
  <si>
    <t>TAMPA CEGA PARA CONDULETE METÁLICO</t>
  </si>
  <si>
    <t>3.2.3.0.25.</t>
  </si>
  <si>
    <t>3.2.4.</t>
  </si>
  <si>
    <t>CABEAMENTO ESTRUTURADO</t>
  </si>
  <si>
    <t>3.2.4.0.1.</t>
  </si>
  <si>
    <t>CABECOTE DE LIGA DE ALUMINIO DIAM. 1"</t>
  </si>
  <si>
    <t>3.2.4.0.2.</t>
  </si>
  <si>
    <t>3.2.4.0.3.</t>
  </si>
  <si>
    <t>CAIXA ENTERRADA PARA INSTALAÇÕES TELEFÔNICAS TIPO R1, EM ALVENARIA COM BLOCOS DE CONCRETO, DIMENSÕES INTERNAS: 0,35X0,60X0,60 M, EXCLUINDO TAMPÃO. AF_12/2020</t>
  </si>
  <si>
    <t>3.2.4.0.4.</t>
  </si>
  <si>
    <t>CAIXA DE PASSAGEM METÁLICA DE EMBUTIR 20X20X10 CM</t>
  </si>
  <si>
    <t>3.2.4.0.5.</t>
  </si>
  <si>
    <t>CURVA DE 90 GRAUS AÇO GALVANIZADO DIAM.1"</t>
  </si>
  <si>
    <t>3.2.4.0.6.</t>
  </si>
  <si>
    <t>ELETRODUTO EM AÇO GALVANIZADO A FOGO DIÂMETRO 1" - PESADO</t>
  </si>
  <si>
    <t>3.2.4.0.7.</t>
  </si>
  <si>
    <t>ELETRODUTO FLEXÍVEL CORRUGADO REFORÇADO, PVC, DN 32 MM (1"), PARA CIRCUITOS TERMINAIS, INSTALADO EM PAREDE - FORNECIMENTO E INSTALAÇÃO. AF_12/2015</t>
  </si>
  <si>
    <t>3.2.4.0.8.</t>
  </si>
  <si>
    <t>ELETRODUTO FLEXÍVEL CORRUGADO, PEAD, DN 40 MM (1 1/4"), PARA CIRCUITOS TERMINAIS, INSTALADO EM PAREDE - FORNECIMENTO E INSTALAÇÃO. AF_12/2015</t>
  </si>
  <si>
    <t>3.2.4.0.9.</t>
  </si>
  <si>
    <t>COMP 116_SEE</t>
  </si>
  <si>
    <t>FIBRA ÓPTICA MONOMODO GELEADO (GOINFRA + COT)</t>
  </si>
  <si>
    <t>3.2.4.0.10.</t>
  </si>
  <si>
    <t>COMP 081_SEE</t>
  </si>
  <si>
    <t>FITA EM AÇO INOX PARA CINTAR POSTE 19MM COM FECHO (GOINFRA + SINAPI + COT)</t>
  </si>
  <si>
    <t>3.2.4.0.11.</t>
  </si>
  <si>
    <t>LUVA  EM AÇO GALVANIZADO DIÂMETRO 1"</t>
  </si>
  <si>
    <t>3.2.4.0.12.</t>
  </si>
  <si>
    <t>TAMPA PARA CAIXA TIPO R1, EM FERRO FUNDIDO, DIMENSÕES INTERNAS: 0,40 X 0,60 M - FORNECIMENTO E INSTALAÇÃO. AF_12/2020</t>
  </si>
  <si>
    <t>3.2.5.</t>
  </si>
  <si>
    <t>DETECÇÃO E ALARME</t>
  </si>
  <si>
    <t>3.2.5.0.1.</t>
  </si>
  <si>
    <t>3.2.5.0.2.</t>
  </si>
  <si>
    <t>3.2.5.0.3.</t>
  </si>
  <si>
    <t>CABO DE COBRE FLEXÍVEL ISOLADO, 6 MM², ANTI-CHAMA 0,6/1,0 KV, PARA CIRCUITOS TERMINAIS - FORNECIMENTO E INSTALAÇÃO. AF_12/2015</t>
  </si>
  <si>
    <t>3.2.5.0.4.</t>
  </si>
  <si>
    <t>CABO FLEXIVEL PARALELO 2 X 1,5 MM2</t>
  </si>
  <si>
    <t>3.2.5.0.5.</t>
  </si>
  <si>
    <t>CABO FLEXIVEL PARALELO 2 X 2,5 MM2</t>
  </si>
  <si>
    <t>3.2.5.0.6.</t>
  </si>
  <si>
    <t>CAIXA DE PASSAGEM 30X30X40CM COM TAMPA E DRENO BRITA</t>
  </si>
  <si>
    <t>3.2.5.0.7.</t>
  </si>
  <si>
    <t>3.2.5.0.8.</t>
  </si>
  <si>
    <t>3.2.5.0.9.</t>
  </si>
  <si>
    <t>3.2.5.0.10.</t>
  </si>
  <si>
    <t>3.2.5.0.11.</t>
  </si>
  <si>
    <t>CURVA 90 GRAUS AÇO ZINCADO DIÂMETRO 3/4"</t>
  </si>
  <si>
    <t>3.2.5.0.12.</t>
  </si>
  <si>
    <t>3.2.5.0.13.</t>
  </si>
  <si>
    <t>3.2.5.0.14.</t>
  </si>
  <si>
    <t>3.2.5.0.15.</t>
  </si>
  <si>
    <t>3.2.6.</t>
  </si>
  <si>
    <t>QUADRO DE COMANDO - BOMBA INCÊNCIO</t>
  </si>
  <si>
    <t>3.2.6.0.1.</t>
  </si>
  <si>
    <t>3.2.6.0.2.</t>
  </si>
  <si>
    <t>3.2.6.0.3.</t>
  </si>
  <si>
    <t>3.2.6.0.4.</t>
  </si>
  <si>
    <t>3.2.6.0.5.</t>
  </si>
  <si>
    <t>3.2.6.0.6.</t>
  </si>
  <si>
    <t>CAIXA PARA QUADRO DE COMANDO METÁLICA DE SOBREPOR 40X40X20 CM</t>
  </si>
  <si>
    <t>3.2.6.0.7.</t>
  </si>
  <si>
    <t>3.2.6.0.8.</t>
  </si>
  <si>
    <t>3.2.6.0.9.</t>
  </si>
  <si>
    <t>3.2.6.0.10.</t>
  </si>
  <si>
    <t>3.2.6.0.11.</t>
  </si>
  <si>
    <t>CONTATOR TRIPOLAR - 32A, 500V NOMINAL, COMANDO 220V, CATEGORIA AC-3.</t>
  </si>
  <si>
    <t>3.2.6.0.12.</t>
  </si>
  <si>
    <t>3.2.6.0.13.</t>
  </si>
  <si>
    <t>3.2.6.0.14.</t>
  </si>
  <si>
    <t>3.2.6.0.15.</t>
  </si>
  <si>
    <t>3.2.7.</t>
  </si>
  <si>
    <t>SUBESTAÇÃO 150KVA</t>
  </si>
  <si>
    <t>3.2.7.0.1.</t>
  </si>
  <si>
    <t>ALÇA PRÉ-FORMADA DE DISTRIBUIÇÃO CA/CAA 4 AWG</t>
  </si>
  <si>
    <t>3.2.7.0.2.</t>
  </si>
  <si>
    <t>ARRUELA LISA D=5/16"</t>
  </si>
  <si>
    <t>3.2.7.0.3.</t>
  </si>
  <si>
    <t>ASSENTAMENTO DE POSTE DE CONCRETO COM COMPRIMENTO NOMINAL DE 11 M, CARGA NOMINAL DE 1000 DAN, ENGASTAMENTO BASE CONCRETADA COM 1 M DE CONCRETO E 0,7 M DE SOLO (NÃO INCLUI FORNECIMENTO). AF_11/2019</t>
  </si>
  <si>
    <t>3.2.7.0.4.</t>
  </si>
  <si>
    <t>BARRA DE COBRE 2" X 3/16"  (2,0865 KG/M)</t>
  </si>
  <si>
    <t>3.2.7.0.5.</t>
  </si>
  <si>
    <t>BRAÇO C AÇO GALVANIZADO , CONFORME NTD-17</t>
  </si>
  <si>
    <t>3.2.7.0.6.</t>
  </si>
  <si>
    <t>BUCHA E ARRUELA METALICA DIAM. 1"</t>
  </si>
  <si>
    <t>PR</t>
  </si>
  <si>
    <t>3.2.7.0.7.</t>
  </si>
  <si>
    <t>BUCHA E ARRUELA METALICA DIAM. 4"</t>
  </si>
  <si>
    <t>3.2.7.0.8.</t>
  </si>
  <si>
    <t>CABECOTE DE LIGA DE ALUMINIO DIAM. 4"</t>
  </si>
  <si>
    <t>3.2.7.0.9.</t>
  </si>
  <si>
    <t>3.2.7.0.10.</t>
  </si>
  <si>
    <t>3.2.7.0.11.</t>
  </si>
  <si>
    <t>CABO DE COBRE NU 35 MM2</t>
  </si>
  <si>
    <t>3.2.7.0.12.</t>
  </si>
  <si>
    <t>CAIXA ENTERRADA ELÉTRICA RETANGULAR, EM ALVENARIA COM BLOCOS DE CONCRETO, FUNDO COM BRITA, DIMENSÕES INTERNAS: 0,8X0,8X0,6 M. AF_12/2020</t>
  </si>
  <si>
    <t>3.2.7.0.13.</t>
  </si>
  <si>
    <t>CAIXA METÁLICA PARA PROTEÇÃO GERAL 820X750X266MM DE 250A A 350A</t>
  </si>
  <si>
    <t>3.2.7.0.14.</t>
  </si>
  <si>
    <t>CAIXA METÁLICA PARA TRANSFORMADOR DE CORRENTE 820X750X266MM - 200A ATÉ 400A</t>
  </si>
  <si>
    <t>3.2.7.0.15.</t>
  </si>
  <si>
    <t>CANTONEIRA AUXILIAR PARA BRAÇO TIPO C</t>
  </si>
  <si>
    <t>3.2.7.0.16.</t>
  </si>
  <si>
    <t>COMP 047_SEE</t>
  </si>
  <si>
    <t>CAPUZ DE PROTEÇÃO PARA BUCHA DE TRANSFORMADOR (GOINFRA + COT)</t>
  </si>
  <si>
    <t>3.2.7.0.17.</t>
  </si>
  <si>
    <t>COMP 046_SEE</t>
  </si>
  <si>
    <t>CAPUZ PARA PROTEÇÃO DOS PARA RAIOS (GOINFRA + COT)</t>
  </si>
  <si>
    <t>3.2.7.0.18.</t>
  </si>
  <si>
    <t>CHAVE FUSIVEL,15 KV,100A, (CHAVE MATHEUS)</t>
  </si>
  <si>
    <t>3.2.7.0.19.</t>
  </si>
  <si>
    <t>CINTA DE ACO GALVANIZADO DIAM.190 MM</t>
  </si>
  <si>
    <t>3.2.7.0.20.</t>
  </si>
  <si>
    <t>CINTA DE ACO GALVANIZADO DIAM.220 MM</t>
  </si>
  <si>
    <t>3.2.7.0.21.</t>
  </si>
  <si>
    <t>CINTA DE ACO GALVANIZADO DIAM.230MM</t>
  </si>
  <si>
    <t>3.2.7.0.22.</t>
  </si>
  <si>
    <t>CONECTOR DE COMPRESSÃO FORMATO H PARA CABO 25 A 70 MM2</t>
  </si>
  <si>
    <t>3.2.7.0.23.</t>
  </si>
  <si>
    <t>CONECTOR PARALELO DE ALUMÍNIO CA/CU 10-1/0 COM 01 PARAFUSO</t>
  </si>
  <si>
    <t>3.2.7.0.24.</t>
  </si>
  <si>
    <t>CONECTOR TIPO PARAFUSO FENDIDO 35 MM2</t>
  </si>
  <si>
    <t>3.2.7.0.25.</t>
  </si>
  <si>
    <t>CONECTOR TIPO PARAFUSO FENDIDO 70 MM2</t>
  </si>
  <si>
    <t>3.2.7.0.26.</t>
  </si>
  <si>
    <t>3.2.7.0.27.</t>
  </si>
  <si>
    <t>CRUZETA POLIMÉRICA 90X112X2400 MM</t>
  </si>
  <si>
    <t>3.2.7.0.28.</t>
  </si>
  <si>
    <t>CURVA 90 GRAUS PARA ELETRODUTO, PVC, ROSCÁVEL, DN 110 MM (4"), PARA REDE ENTERRADA DE DISTRIBUIÇÃO DE ENERGIA ELÉTRICA - FORNECIMENTO E INSTALAÇÃO. AF_12/2021</t>
  </si>
  <si>
    <t>3.2.7.0.29.</t>
  </si>
  <si>
    <t>CURVA DE 90 GRAUS DE PVC RIGIDO DIAM. 1"</t>
  </si>
  <si>
    <t>3.2.7.0.30.</t>
  </si>
  <si>
    <t>3.2.7.0.31.</t>
  </si>
  <si>
    <t>3.2.7.0.32.</t>
  </si>
  <si>
    <t>ELETRODUTO DE PVC RIGIDO DIAMETRO 1"</t>
  </si>
  <si>
    <t>3.2.7.0.33.</t>
  </si>
  <si>
    <t>ELETRODUTO EM AÇO GALVANIZADO A FOGO DIÂMETRO 4" - PESADO</t>
  </si>
  <si>
    <t>3.2.7.0.34.</t>
  </si>
  <si>
    <t>ELETRODUTO RÍGIDO ROSCÁVEL, PVC, DN 110 MM (4"), PARA REDE ENTERRADA DE DISTRIBUIÇÃO DE ENERGIA ELÉTRICA - FORNECIMENTO E INSTALAÇÃO. AF_12/2021</t>
  </si>
  <si>
    <t>3.2.7.0.35.</t>
  </si>
  <si>
    <t>ELO FUSÍVEL 5 H</t>
  </si>
  <si>
    <t>3.2.7.0.36.</t>
  </si>
  <si>
    <t>FITA DE AUTO FUSAO, ROLO E 10,00 MM</t>
  </si>
  <si>
    <t>3.2.7.0.37.</t>
  </si>
  <si>
    <t>3.2.7.0.38.</t>
  </si>
  <si>
    <t>GRAMPO DE ANCORAGEM POLIMÉRICO</t>
  </si>
  <si>
    <t>3.2.7.0.39.</t>
  </si>
  <si>
    <t>HASTE REV.COBRE(COPPERWELD)  5/8" X 3,00 M C/CONECTOR</t>
  </si>
  <si>
    <t>3.2.7.0.40.</t>
  </si>
  <si>
    <t>COMP 048_SEE</t>
  </si>
  <si>
    <t>HASTE ROSQUEADA "TIRANTE" 3/8" (GOINFRA + COT)</t>
  </si>
  <si>
    <t>3.2.7.0.41.</t>
  </si>
  <si>
    <t>COMP 650_SEE</t>
  </si>
  <si>
    <t>ISOLADOR DE ANCORAGEM POLIMÉRICO 34,5KV (GOINFRA + COT)</t>
  </si>
  <si>
    <t>3.2.7.0.42.</t>
  </si>
  <si>
    <t>ISOLADOR EPOXI 50X40 (BUJAO)</t>
  </si>
  <si>
    <t>3.2.7.0.43.</t>
  </si>
  <si>
    <t>LAÇO PREFORMADO DE DISTRIBUICAO</t>
  </si>
  <si>
    <t>3.2.7.0.44.</t>
  </si>
  <si>
    <t>LUVA EM AÇO GALVANIZADO DIÂMETRO 4"</t>
  </si>
  <si>
    <t>3.2.7.0.45.</t>
  </si>
  <si>
    <t>LUVA PARA ELETRODUTO, PVC, ROSCÁVEL, DN 110 MM (4"), PARA REDE ENTERRADA DE DISTRIBUIÇÃO DE ENERGIA ELÉTRICA - FORNECIMENTO E INSTALAÇÃO. AF_12/2021</t>
  </si>
  <si>
    <t>3.2.7.0.46.</t>
  </si>
  <si>
    <t>LUVA PVC ROSQUEAVEL DIAMETRO 1"</t>
  </si>
  <si>
    <t>3.2.7.0.47.</t>
  </si>
  <si>
    <t>MANILHA-SAPATILHA EM AÇO GALVANIZADO</t>
  </si>
  <si>
    <t>3.2.7.0.48.</t>
  </si>
  <si>
    <t>MURETA DE MEDIÇÃO EM ALVENARIA 1 1/2 V.(35CM) REBOCADA, C/ PINTURA ACRÍLICA E LAJE EM CONCRETO 20MPA MALHA 8.0MM CADA 10CM REVESTIDA C/ARGAMASSA 1:3 C/ IMPERMEABILIZANTE</t>
  </si>
  <si>
    <t>3.2.7.0.49.</t>
  </si>
  <si>
    <t>NIPLE METALICO Fo.Zo. DIAMETRO 1"</t>
  </si>
  <si>
    <t>3.2.7.0.50.</t>
  </si>
  <si>
    <t>NIPLE METALICO Fo.Zo. DIAMETRO 4"</t>
  </si>
  <si>
    <t>3.2.7.0.51.</t>
  </si>
  <si>
    <t>OLHAL PARA PARAFUSO</t>
  </si>
  <si>
    <t>3.2.7.0.52.</t>
  </si>
  <si>
    <t>COMP 652_SEE</t>
  </si>
  <si>
    <t>PARA RAIOS DISTRIBUIDOR POLIMÉRICO OXIDO DE ZINCO, S/ CENTELHADOR, C/ DESLIGAMENTO AUTOMÁTICO 34,5 KV, 10KVA (GOINFRA + COT)</t>
  </si>
  <si>
    <t>3.2.7.0.53.</t>
  </si>
  <si>
    <t>PARAFUSO CABEÇA ABAULADA (FRANCES) M16 X 150 MM</t>
  </si>
  <si>
    <t>3.2.7.0.54.</t>
  </si>
  <si>
    <t>PARAFUSO CABEÇA ABAULADA (FRANCES) M16 X 45 MM</t>
  </si>
  <si>
    <t>3.2.7.0.55.</t>
  </si>
  <si>
    <t>COMP 049_SEE</t>
  </si>
  <si>
    <t>PORCA SEXTAVADA 3/8" (GOINFRA + SINAPI)</t>
  </si>
  <si>
    <t>3.2.7.0.56.</t>
  </si>
  <si>
    <t>PORTA DE ABRIR DE 01 FOLHA EM VENEZIANA PF-4 C/FERRAGENS</t>
  </si>
  <si>
    <t>3.2.7.0.57.</t>
  </si>
  <si>
    <t>COMP 197_SEE</t>
  </si>
  <si>
    <t>POSTE - FUNDAÇÃO EM CONCRETO SIMPLES DO ENGASTAMENTO DA BASE DOS POSTES DE SEÇÃO DE BASE 1000 MM ( DIAM. 1200MM) (GOINFRA)</t>
  </si>
  <si>
    <t>3.2.7.0.58.</t>
  </si>
  <si>
    <t>COMP 141_SEE</t>
  </si>
  <si>
    <t>POSTE TIPO SEÇÃO CIRCULAR - SC 12/1000 (m/daN) SEM FUNDAÇÃO (COT)</t>
  </si>
  <si>
    <t>3.2.7.0.59.</t>
  </si>
  <si>
    <t>POSTE/TRAFO - CAMINHÃO MUNCK 12 TON. (MÍNIMO 4H/DIA)</t>
  </si>
  <si>
    <t>3.2.7.0.60.</t>
  </si>
  <si>
    <t>SAPATILHA DE AÇO GALVANIZADO PARA POSTE COM TRANSFORMADOR</t>
  </si>
  <si>
    <t>3.2.7.0.61.</t>
  </si>
  <si>
    <t>SELA AÇO GALVANIZADO PARA CRUZETA POLIMÉRICA 34,5KV</t>
  </si>
  <si>
    <t>3.2.7.0.62.</t>
  </si>
  <si>
    <t>SUPORTE PARA TRANSFORMADOR EM POSTE DE CONCRETO CIRCULAR</t>
  </si>
  <si>
    <t>3.2.7.0.63.</t>
  </si>
  <si>
    <t>TERMINAL DE PRESSAO 10 MM2</t>
  </si>
  <si>
    <t>3.2.7.0.64.</t>
  </si>
  <si>
    <t>TERMINAL DE PRESSAO 120 MM2</t>
  </si>
  <si>
    <t>3.2.7.0.65.</t>
  </si>
  <si>
    <t>TERMINAL DE PRESSAO 35 MM2</t>
  </si>
  <si>
    <t>3.2.7.0.66.</t>
  </si>
  <si>
    <t>TERMINAL DE PRESSAO 50 MM2</t>
  </si>
  <si>
    <t>3.2.7.0.67.</t>
  </si>
  <si>
    <t>COMP 653_SEE</t>
  </si>
  <si>
    <t>TRANSFORMADOR DE DISTRIBUIÇÃO, 150 KVA, TRIFASICO, 60 HZ, CLASSE 34,5 KV, IMERSO EM ÓLEO MINERAL, INSTALAÇÃO EM POSTE (NÃO INCLUSO SUPORTE) FORNECIMENTO E INSTALAÇÃO (GOINFRA + COT)</t>
  </si>
  <si>
    <t>3.2.8.</t>
  </si>
  <si>
    <t>SPDA</t>
  </si>
  <si>
    <t>3.2.8.0.1.</t>
  </si>
  <si>
    <t>ATERRAMENTO - SOLDA EXOTÉRMICA - CARTUCHO 90 G</t>
  </si>
  <si>
    <t>3.2.8.0.2.</t>
  </si>
  <si>
    <t>BUCHA DE NYLON S-8</t>
  </si>
  <si>
    <t>3.2.8.0.3.</t>
  </si>
  <si>
    <t>CAIXA DE INSPEÇÃO PARA ATERRAMENTO, CIRCULAR, EM POLIETILENO, DIÂMETRO INTERNO = 0,3 M. AF_12/2020</t>
  </si>
  <si>
    <t>3.2.8.0.4.</t>
  </si>
  <si>
    <t>3.2.8.0.5.</t>
  </si>
  <si>
    <t>CORDOALHA DE COBRE NU 16 MM², NÃO ENTERRADA, COM ISOLADOR - FORNECIMENTO E INSTALAÇÃO. AF_12/2017</t>
  </si>
  <si>
    <t>3.2.8.0.6.</t>
  </si>
  <si>
    <t>3.2.8.0.7.</t>
  </si>
  <si>
    <t>3.2.8.0.8.</t>
  </si>
  <si>
    <t>ELETRODUTO RÍGIDO ROSCÁVEL, PVC, DN 32 MM (1"), PARA CIRCUITOS TERMINAIS, INSTALADO EM PAREDE - FORNECIMENTO E INSTALAÇÃO. AF_12/2015</t>
  </si>
  <si>
    <t>3.2.8.0.9.</t>
  </si>
  <si>
    <t>HASTE DE ATERRAMENTO 5/8  PARA SPDA - FORNECIMENTO E INSTALAÇÃO. AF_12/2017</t>
  </si>
  <si>
    <t>3.2.8.0.10.</t>
  </si>
  <si>
    <t>PARAFUSO P/BUCHA S-8</t>
  </si>
  <si>
    <t>3.2.8.0.11.</t>
  </si>
  <si>
    <t>COMP 567_SEE</t>
  </si>
  <si>
    <t>3.2.8.0.12.</t>
  </si>
  <si>
    <t>COMP 497_SEE</t>
  </si>
  <si>
    <t>TERMINAL AÉREO SPDA 30CM Fo Go DIAM. 5/16" COM SUPORTE (GOINFRA + COT)</t>
  </si>
  <si>
    <t>3.2.8.0.13.</t>
  </si>
  <si>
    <t>CAPTOR TIPO FRANKLIN PARA SPDA - FORNECIMENTO E INSTALAÇÃO. AF_12/2017</t>
  </si>
  <si>
    <t>3.2.8.0.14.</t>
  </si>
  <si>
    <t>COMP 042_SEE</t>
  </si>
  <si>
    <t>MASTRO P/PARA RAIO 1.1/2 6MT+ABRAC C/3 ESTAI P/MASTRO 1.1/2+SINALEIRO TOPO C/FOTOCELULA+ABRAC PARA SINALEIRO (GOINFRA + SINAPI)</t>
  </si>
  <si>
    <t>3.3.</t>
  </si>
  <si>
    <t>3.3.1.</t>
  </si>
  <si>
    <t>ÁGUA FRIA</t>
  </si>
  <si>
    <t>3.3.1.1.</t>
  </si>
  <si>
    <t>TUBOS DE PVC SOLDÁVEL</t>
  </si>
  <si>
    <t>3.3.1.1.1.</t>
  </si>
  <si>
    <t>TUBO SOLDAVEL PVC MARROM DIAM. 25 MM</t>
  </si>
  <si>
    <t>3.3.1.1.2.</t>
  </si>
  <si>
    <t>3.3.1.1.3.</t>
  </si>
  <si>
    <t>TUBO SOLDAVEL PVC MARROM DIAM. 40 MM</t>
  </si>
  <si>
    <t>3.3.1.1.4.</t>
  </si>
  <si>
    <t>TUBO SOLDAVEL PVC MARROM DIAM. 60 MM</t>
  </si>
  <si>
    <t>3.3.1.1.5.</t>
  </si>
  <si>
    <t>TUBO SOLDAVEL PVC MARROM DIAM. 75 MM</t>
  </si>
  <si>
    <t>3.3.1.2.</t>
  </si>
  <si>
    <t>LUVAS DE PVC</t>
  </si>
  <si>
    <t>3.3.1.2.1.</t>
  </si>
  <si>
    <t>LUVA SOLDAVEL DIAMETRO 25 mm</t>
  </si>
  <si>
    <t>3.3.1.2.2.</t>
  </si>
  <si>
    <t>LUVA SOLDAVEL C/ROSCA DIAMETRO 32 X 1"</t>
  </si>
  <si>
    <t>3.3.1.2.3.</t>
  </si>
  <si>
    <t>LUVA SOLDAVEL DIAMETRO 40 mm</t>
  </si>
  <si>
    <t>3.3.1.2.4.</t>
  </si>
  <si>
    <t>LUVA SOLDAVEL DIAMETRO 60 mm</t>
  </si>
  <si>
    <t>3.3.1.2.5.</t>
  </si>
  <si>
    <t>LUVA SOLDAVEL DIAMETRO 75 mm</t>
  </si>
  <si>
    <t>3.3.1.3.</t>
  </si>
  <si>
    <t>BUCHAS</t>
  </si>
  <si>
    <t>3.3.1.3.1.</t>
  </si>
  <si>
    <t>BUCHA DE REDUCAO SOLDAVEL CURTA 85 X 75 mm</t>
  </si>
  <si>
    <t>3.3.1.3.2.</t>
  </si>
  <si>
    <t>BUCHA DE REDUCAO SOLDAVEL LONGA 60 X 40 mm</t>
  </si>
  <si>
    <t>3.3.1.3.3.</t>
  </si>
  <si>
    <t>BUCHA DE REDUCAO SOLDAVEL CURTA 75 X 60 mm</t>
  </si>
  <si>
    <t>3.3.1.4.</t>
  </si>
  <si>
    <t>JOELHO</t>
  </si>
  <si>
    <t>3.3.1.4.1.</t>
  </si>
  <si>
    <t>JOELHO 90 GRAUS, PVC, SOLDÁVEL, DN 25MM, INSTALADO EM PRUMADA DE ÁGUA - FORNECIMENTO E INSTALAÇÃO. AF_06/2022</t>
  </si>
  <si>
    <t>3.3.1.4.2.</t>
  </si>
  <si>
    <t>JOELHO 90 GRAUS SOLDAVEL DIAMETRO 32 MM (1")</t>
  </si>
  <si>
    <t>3.3.1.4.3.</t>
  </si>
  <si>
    <t>3.3.1.4.4.</t>
  </si>
  <si>
    <t>JOELHO 90 GRAUS SOLDAVEL DIAMETRO 75 mm</t>
  </si>
  <si>
    <t>3.3.1.4.5.</t>
  </si>
  <si>
    <t>JOELHO 90 GRAUS SOLDAVEL COM BUCHA DE LATAO 25 X 3/4"</t>
  </si>
  <si>
    <t>3.3.1.5.</t>
  </si>
  <si>
    <t>TÊ</t>
  </si>
  <si>
    <t>3.3.1.5.1.</t>
  </si>
  <si>
    <t>TE 90 GRAUS SOLDAVEL DIAMETRO 25 MM</t>
  </si>
  <si>
    <t>3.3.1.5.2.</t>
  </si>
  <si>
    <t>TE 90 GRAUS SOLDAVEL DIAMETRO 32 MM</t>
  </si>
  <si>
    <t>3.3.1.5.3.</t>
  </si>
  <si>
    <t>TE 90 GRAUS SOLDAVEL DIMETRO 60 MM</t>
  </si>
  <si>
    <t>3.3.1.5.4.</t>
  </si>
  <si>
    <t>COMP 089_SEE</t>
  </si>
  <si>
    <t>TE DE REDUCAO 90 GRAUS SOLDAVEL 60 X 50 MM (GOINFRA + COT)</t>
  </si>
  <si>
    <t>3.3.1.5.5.</t>
  </si>
  <si>
    <t>TE 90 GRAUS SOLDAVEL DIAMETRO 75 MM</t>
  </si>
  <si>
    <t>3.3.1.5.6.</t>
  </si>
  <si>
    <t>TE DE REDUCAO 90 GRAUS SOLDAVEL 75 X 50 MM</t>
  </si>
  <si>
    <t>3.3.1.5.7.</t>
  </si>
  <si>
    <t>TE REDUCAO 90 GRAUS SOLDAVEL 32 X 25 mm</t>
  </si>
  <si>
    <t>3.3.2.</t>
  </si>
  <si>
    <t>ESGOTO SANITÁRIO</t>
  </si>
  <si>
    <t>3.3.2.0.1.</t>
  </si>
  <si>
    <t>TUBO PVC, SERIE NORMAL, ESGOTO PREDIAL, DN 100 MM, FORNECIDO E INSTALADO EM PRUMADA DE ESGOTO SANITÁRIO OU VENTILAÇÃO. AF_08/2022</t>
  </si>
  <si>
    <t>3.3.3.</t>
  </si>
  <si>
    <t>ÁGUA PLUVIAL</t>
  </si>
  <si>
    <t>3.3.3.0.1.</t>
  </si>
  <si>
    <t>3.3.3.0.2.</t>
  </si>
  <si>
    <t>3.3.4.</t>
  </si>
  <si>
    <t>DRENO AR CONDICIONADO</t>
  </si>
  <si>
    <t>3.3.4.0.1.</t>
  </si>
  <si>
    <t>3.3.4.0.2.</t>
  </si>
  <si>
    <t>3.3.4.0.3.</t>
  </si>
  <si>
    <t>3.3.5.</t>
  </si>
  <si>
    <t>EXTRAS</t>
  </si>
  <si>
    <t>3.3.5.0.1.</t>
  </si>
  <si>
    <t>TAMPA  PARA CAIXA PASSAGEM FERRO FUNDIDO T-33 - TRÁFEGO LEVE</t>
  </si>
  <si>
    <t>3.3.5.0.2.</t>
  </si>
  <si>
    <t>CAIXA DE PASSAGEM 60X60X80 CM (MEDIDAS INTERNAS) SEM TAMPA</t>
  </si>
  <si>
    <t>3.3.5.0.3.</t>
  </si>
  <si>
    <t>CAIXA DE AREIA 60X60X80CM (MEDIDAS INTERNAS) FUNDO DE BRITA COM GRELHA METÁLICA FERRO CHATO PADRÃO GOINFRA</t>
  </si>
  <si>
    <t>3.3.5.0.4.</t>
  </si>
  <si>
    <t>TORNEIRA DE JARDIM COM BICO PARA MANGUEIRA DIÂMETRO DE 1/2" E 3/4"</t>
  </si>
  <si>
    <t>3.3.5.0.5.</t>
  </si>
  <si>
    <t>TAMPA T-5 ARTICULADA 20X20</t>
  </si>
  <si>
    <t>3.3.5.0.6.</t>
  </si>
  <si>
    <t>CAIXA DE ALVENARIA 20x20x25 CM (MEDIDAS INTERNAS) COM REVESTIMENTO IMPERMEABILIZADO, FUNDO DE BRITA SEM TAMPA - PARA REGISTRO/TORNEIRA JARDIM</t>
  </si>
  <si>
    <t>3.3.5.0.7.</t>
  </si>
  <si>
    <t>ADESIVO PLASTICO - FRASCO 850 G</t>
  </si>
  <si>
    <t>3.3.5.0.8.</t>
  </si>
  <si>
    <t>SOLUCAO LIMPADORA 1000 CM3</t>
  </si>
  <si>
    <t>3.3.5.0.9.</t>
  </si>
  <si>
    <t>KIT CAVALETE PARA MEDIÇÃO DE ÁGUA - ENTRADA INDIVIDUALIZADA, EM PVC DN 32 (1), PARA 1 MEDIDOR  FORNECIMENTO E INSTALAÇÃO (EXCLUSIVE HIDRÔMETRO). AF_11/2016</t>
  </si>
  <si>
    <t>3.3.5.0.10.</t>
  </si>
  <si>
    <t>HIDROMETRO DIAM.RAMAL = 25 MM VAZAO =1,5  A 3 M3</t>
  </si>
  <si>
    <t>3.3.5.0.11.</t>
  </si>
  <si>
    <t>COMP 192_SEE</t>
  </si>
  <si>
    <t>FOSSA SEPTICA 20.000 LITROS COM IMPERMEABILIZAÇÃO (GOINFRA)</t>
  </si>
  <si>
    <t>3.3.5.0.12.</t>
  </si>
  <si>
    <t>SUMIDOURO COM DIÂMETRO=1,60M E  PROFUNDIDADE=4,50 M</t>
  </si>
  <si>
    <t>3.3.5.0.13.</t>
  </si>
  <si>
    <t>COMP 400_SEE</t>
  </si>
  <si>
    <t>TAMPA EM CONCRETO ARMADO 25 MPA E= 5CM (GOINFRA)</t>
  </si>
  <si>
    <t>3.4.</t>
  </si>
  <si>
    <t>3.4.1.</t>
  </si>
  <si>
    <t>PREVENÇÃO E COMBATE A INCÊNDIO</t>
  </si>
  <si>
    <t>3.4.1.0.1.</t>
  </si>
  <si>
    <t>COMP 547_SEE</t>
  </si>
  <si>
    <t>BOMBA THSI-18 6CV (GOINFRA + COT)</t>
  </si>
  <si>
    <t>3.4.1.0.2.</t>
  </si>
  <si>
    <t>RESERVATÓRIO METALICO TIPO TAÇA EM AÇO PATINÁVEL - V=10M3-COLUNA SECA H=6M+FUNDAÇÃO+LOGOTIPO</t>
  </si>
  <si>
    <t>3.4.1.0.3.</t>
  </si>
  <si>
    <t>CURVA DE 90 GRAUS AÇO GALVANIZADO DIAM. 2.1/2"</t>
  </si>
  <si>
    <t>3.4.1.0.4.</t>
  </si>
  <si>
    <t>REGISTRO DE GAVETA BRUTO DIAMETRO 2.1/2"</t>
  </si>
  <si>
    <t>3.4.1.0.5.</t>
  </si>
  <si>
    <t>TUBO FERRO GALVANIZADO 2.1/2"</t>
  </si>
  <si>
    <t>3.4.1.0.6.</t>
  </si>
  <si>
    <t>EXTINTOR PO QUIMICO SECO (6 KG) - CAPACIDADE EXTINTORA 20 BC</t>
  </si>
  <si>
    <t>3.4.1.0.7.</t>
  </si>
  <si>
    <t>EXTINTOR MULTI USO EM PO A B C (6 KG) - CAPACIDADE EXTINTORA 3A 20BC</t>
  </si>
  <si>
    <t>3.4.1.0.8.</t>
  </si>
  <si>
    <t>3.4.1.0.9.</t>
  </si>
  <si>
    <t>MANGUEIRA DE INCÊNDIO DI=38 MM TIPO 2 COMP. = 15 M</t>
  </si>
  <si>
    <t>CJ</t>
  </si>
  <si>
    <t>3.4.1.0.10.</t>
  </si>
  <si>
    <t>ESGUICHO REGULÁVEL 1.1/2"</t>
  </si>
  <si>
    <t>3.4.1.0.11.</t>
  </si>
  <si>
    <t>ADAPTADOR PARA ENGATE STORZ 2.1/2" X 1.1/2"</t>
  </si>
  <si>
    <t>3.4.1.0.12.</t>
  </si>
  <si>
    <t>REGISTRO GLOBO ANGULAR 2.1/2"</t>
  </si>
  <si>
    <t>3.4.1.0.13.</t>
  </si>
  <si>
    <t>TAMPÃO CEGO COM CORRENTE 2.1/2"</t>
  </si>
  <si>
    <t>3.4.1.0.14.</t>
  </si>
  <si>
    <t>TANQUE DE PRESSÃO DE 10 L</t>
  </si>
  <si>
    <t>3.4.1.0.15.</t>
  </si>
  <si>
    <t>PRESSOSTATO 50 A 80 PSI</t>
  </si>
  <si>
    <t>3.4.1.0.16.</t>
  </si>
  <si>
    <t>MANOMETRO - 0 A 10 KG/CM2</t>
  </si>
  <si>
    <t>3.4.1.0.17.</t>
  </si>
  <si>
    <t>NIPLE DUPLO FERRO GALVANIZADO 2.1/2"</t>
  </si>
  <si>
    <t>3.4.1.0.18.</t>
  </si>
  <si>
    <t>NIPLE, EM FERRO GALVANIZADO, DN 65 (2 1/2"), CONEXÃO ROSQUEADA, INSTALADO EM REDE DE ALIMENTAÇÃO PARA HIDRANTE - FORNECIMENTO E INSTALAÇÃO. AF_10/2020</t>
  </si>
  <si>
    <t>3.4.1.0.19.</t>
  </si>
  <si>
    <t>VÁLVULA DE RETENÇÃO HORIZONTAL 2.1/2"</t>
  </si>
  <si>
    <t>3.4.1.0.20.</t>
  </si>
  <si>
    <t>COMP 017_SEE</t>
  </si>
  <si>
    <t>3.4.1.0.21.</t>
  </si>
  <si>
    <t>COMP 018_SEE</t>
  </si>
  <si>
    <t>3.4.1.0.22.</t>
  </si>
  <si>
    <t>COMP 087_SEE</t>
  </si>
  <si>
    <t>REGISTRO DE GAVETA COM HASTE ASCENDENTE DE BRONZE 2 1/2" (GOINFRA + COT)</t>
  </si>
  <si>
    <t>3.4.1.0.23.</t>
  </si>
  <si>
    <t>TÊ DE FERRO GALVANIZADO 90º X 2 1/2"</t>
  </si>
  <si>
    <t>3.4.1.0.24.</t>
  </si>
  <si>
    <t>COMP 030_SEE</t>
  </si>
  <si>
    <t>COTOVELO DE FERRO GALV. 90° X 2 1/2" (GOINFRA + SINAPI)</t>
  </si>
  <si>
    <t>3.4.1.0.25.</t>
  </si>
  <si>
    <t>COMP 077_SEE</t>
  </si>
  <si>
    <t>UNIAO FERRO GALV C/ASSENTO CONICO BRONZE 2 1/2" (GOINFRA + SINAPI)</t>
  </si>
  <si>
    <t>3.4.1.0.26.</t>
  </si>
  <si>
    <t>ADAPTADOR COM FLANGES LIVRES, PVC, SOLDÁVEL LONGO, DN 75 MM X 2 1/2 , INSTALADO EM RESERVAÇÃO DE ÁGUA DE EDIFICAÇÃO QUE POSSUA RESERVATÓRIO DE FIBRA/FIBROCIMENTO   FORNECIMENTO E INSTALAÇÃO. AF_06/2016</t>
  </si>
  <si>
    <t>3.4.1.0.27.</t>
  </si>
  <si>
    <t>COMP 022_SEE</t>
  </si>
  <si>
    <t>TAMPÃO FOFO 40X50CM C/INSCRIÇÃO (GOINFRA + SINAPI)</t>
  </si>
  <si>
    <t>3.4.1.0.28.</t>
  </si>
  <si>
    <t>COMP 546_SEE</t>
  </si>
  <si>
    <t>BUJÃO DE REBORDO 2.1/2" (GOINFRA + SINAPI)</t>
  </si>
  <si>
    <t>3.4.1.0.29.</t>
  </si>
  <si>
    <t>COMP 186_SEE</t>
  </si>
  <si>
    <t>BOTOEIRA BOMBA DE INCÊNDIO COM MARTELO CONVENCIONAL / ANALÓGICA - FORNECIMENTO E INSTALAÇÃO (GOINFRA + ORSE)</t>
  </si>
  <si>
    <t>3.4.1.0.30.</t>
  </si>
  <si>
    <t>COMP 188_SEE</t>
  </si>
  <si>
    <t>ACIONADOR MANUAL DE ALARME CONVENCIONAL, TIPO "APERTE AQUI" - FORNECIMENTO E INSTALAÇÃO (GOINFRA + ORSE)</t>
  </si>
  <si>
    <t>3.4.1.0.31.</t>
  </si>
  <si>
    <t>COMP 190_SEE</t>
  </si>
  <si>
    <t>CENTRAL DE ALARME E DETECÇÃO DE INCENDIO, COM 01 BATERIA, CAPACIDADE: 2 BATERIAS, 8 LAÇOS (20 DISPOSITIVOS CADA), COM 2 LINHAS - FORNECIMENTO E INSTALAÇÃO (GOINFRA + ORSE)</t>
  </si>
  <si>
    <t>3.4.1.0.32.</t>
  </si>
  <si>
    <t>3.4.1.0.33.</t>
  </si>
  <si>
    <t>SIRENE METALICA ALCANCE 500 M</t>
  </si>
  <si>
    <t>3.4.1.0.34.</t>
  </si>
  <si>
    <t>COMP 024_SEE</t>
  </si>
  <si>
    <t>SINALIZADOR FOTOLUMINESCENTE PARA EXTINTOR (GOINFRA + SINAPI)</t>
  </si>
  <si>
    <t>3.4.1.0.35.</t>
  </si>
  <si>
    <t>COMP 025_SEE</t>
  </si>
  <si>
    <t>SINALIZADOR FOTOLUMINESCENTE DE EMERGÊNCIA (GOINFRA + SINAPI)</t>
  </si>
  <si>
    <t>3.4.1.0.36.</t>
  </si>
  <si>
    <t>COMP 412_SEE</t>
  </si>
  <si>
    <t>PLACA DE SINALIZAÇÃO EM PVC COD 17 - (316X158) MENSAGEM "SAÍDA" (GOINFRA + SINAPI)</t>
  </si>
  <si>
    <t>3.4.1.0.37.</t>
  </si>
  <si>
    <t>COMP 041_SEE</t>
  </si>
  <si>
    <t>3.5.</t>
  </si>
  <si>
    <t>3.5.0.0.1.</t>
  </si>
  <si>
    <t>3.6.</t>
  </si>
  <si>
    <t>3.6.1.</t>
  </si>
  <si>
    <t>TÁTIL</t>
  </si>
  <si>
    <t>3.6.1.0.1.</t>
  </si>
  <si>
    <t>3.6.1.0.2.</t>
  </si>
  <si>
    <t>3.6.2.</t>
  </si>
  <si>
    <t>CALÇADA GERAL</t>
  </si>
  <si>
    <t>3.6.2.0.1.</t>
  </si>
  <si>
    <t>PISO LAMINADO COM CONCRETO USINADO 20MPA E=5CM</t>
  </si>
  <si>
    <t>3.6.3.</t>
  </si>
  <si>
    <t>CALÇADA DE PROTEÇÃO</t>
  </si>
  <si>
    <t>3.6.3.0.1.</t>
  </si>
  <si>
    <t>PASSEIO PROTECAO EM CONC.DESEMPEN.5 CM 1:2,5:3,5 (INCLUSO ESPELHO DE 30CM/ESCAVAÇÃO/REATERRO/APILOAMENTO/ATERRO INTERNO)</t>
  </si>
  <si>
    <t>3.7.</t>
  </si>
  <si>
    <t>3.7.0.0.1.</t>
  </si>
  <si>
    <t>CALHA DE CHAPA GALVANIZADA</t>
  </si>
  <si>
    <t>3.7.0.0.2.</t>
  </si>
  <si>
    <t>CORRENTE GALVANIZADA 4 MM PARA CADEADO</t>
  </si>
  <si>
    <t>3.8.</t>
  </si>
  <si>
    <t>3.8.1.</t>
  </si>
  <si>
    <t>GRELHAS</t>
  </si>
  <si>
    <t>3.8.1.0.1.</t>
  </si>
  <si>
    <t>PINTURA TINTA ESMALTE PARA ESQUADRIAS DE FERRO C  FUNDO ANTICORROSIVO</t>
  </si>
  <si>
    <t>3.8.2.</t>
  </si>
  <si>
    <t>3.8.2.0.1.</t>
  </si>
  <si>
    <t>PINTURA TINTA POLIESPORTIVA - 2 DEMÃOS (PISOS E CIMENTADOS)</t>
  </si>
  <si>
    <t>3.8.3.</t>
  </si>
  <si>
    <t>3.8.3.0.1.</t>
  </si>
  <si>
    <t>3.9.</t>
  </si>
  <si>
    <t>3.9.0.0.1.</t>
  </si>
  <si>
    <t>CANALETA CONCRETO DESEMPENADO 5 CM PADRÃO GOINFRA (MEIA CANA)</t>
  </si>
  <si>
    <t>3.9.0.0.2.</t>
  </si>
  <si>
    <t>GUARDA BICICLETAS</t>
  </si>
  <si>
    <t>3.9.0.0.3.</t>
  </si>
  <si>
    <t>MASTROS PARA BANDEIRAS EM  FERRO GALVANIZADO (ASSENTADOS/PINTADOS) -  3 UNIDADES</t>
  </si>
  <si>
    <t>3.9.0.0.4.</t>
  </si>
  <si>
    <t>BANCO DE CONCRETO POLIDO BASE EM ALVENARIA REBOCADA E PINTADA - PADRÃO GOINFRA</t>
  </si>
  <si>
    <t>3.9.0.0.5.</t>
  </si>
  <si>
    <t>COMP 083_SEE</t>
  </si>
  <si>
    <t>CORRIMÃO DE PISO - INCLUSO PINTURA - PADRÃO SEDUC (GOINFRA)</t>
  </si>
  <si>
    <t>3.9.0.0.6.</t>
  </si>
  <si>
    <t>ABERTURA DE CAVA 60X60X60CM C/ ADUBAÇÃO E PLANTIO DE FOLHAGEM,ARBUSTO, ÁRVORE OU PALMEIRA C/ H=0,50 A 0,70M - EXCLUSO O CUSTO DE AQUISIÇÃO DA MUDA</t>
  </si>
  <si>
    <t>3.9.0.0.7.</t>
  </si>
  <si>
    <t>COMP 029_SEE</t>
  </si>
  <si>
    <t>3.9.0.0.8.</t>
  </si>
  <si>
    <t>3.9.0.0.9.</t>
  </si>
  <si>
    <t>COMP 276_SEE</t>
  </si>
  <si>
    <t>TELA MOSQUITEIRA EM POLIETILENO COM ESTRUTURA DE ALUMÍNIO - FORNECIMENTO E INSTALAÇÃO (GOINFRA + SINAPI)</t>
  </si>
  <si>
    <t>3.9.0.0.10.</t>
  </si>
  <si>
    <t>COMP 575_SEE</t>
  </si>
  <si>
    <t>MOLA AEREA FECHA PORTA, PARA PORTAS COM LARGURA ATE 95 CM (GOINFRA + SINAPI)</t>
  </si>
  <si>
    <t>3.9.0.0.11.</t>
  </si>
  <si>
    <t>COMP 499_SEE</t>
  </si>
  <si>
    <t>PLACA DE COMUNICAÇÃO VISUAL SEC XXI, MODELO P - PLACA DE PAREDE, TAMANHO 0,30 X 0,40 M, CHAPA DOBRADA #18, PINTADA E ADESIVADA - FORNECIMENTO E INSTALAÇÃO (GOINFRA + ORSE)</t>
  </si>
  <si>
    <t>3.9.0.0.12.</t>
  </si>
  <si>
    <t>COMP 451_SEE</t>
  </si>
  <si>
    <t>3.9.0.0.13.</t>
  </si>
  <si>
    <t>COMP 476_SEE</t>
  </si>
  <si>
    <t>3.9.0.0.14.</t>
  </si>
  <si>
    <t>COMP 635_SEE</t>
  </si>
  <si>
    <t>SINALIZADOR/SIRENE AUDIOVISUAL COM 01 ACIONADOR/BOTOEIRA - FORNECIMENTO E INSTALAÇÃO (GOINFRA + CPOS)</t>
  </si>
  <si>
    <t>CALÇADA / MURO</t>
  </si>
  <si>
    <t>4.1.</t>
  </si>
  <si>
    <t>4.1.0.0.1.</t>
  </si>
  <si>
    <t>DEMOLIÇÃO MANUAL ALVENARIA TIJOLO SEM REAPROVEITAMENTO COM TRANSPORTE ATE CAÇAMBA E CARGA</t>
  </si>
  <si>
    <t>4.1.0.0.2.</t>
  </si>
  <si>
    <t>REMOÇÃO MANUAL DE JANELA OU PORTAL COM TRANSPORTE ATÉ CAÇAMBA E CARGA</t>
  </si>
  <si>
    <t>4.1.0.0.3.</t>
  </si>
  <si>
    <t>DEMOLIÇÃO MANUAL EM CONCRETO SIMPLES COM TRANSPORTE ATÉ CAÇAMBA E CARGA</t>
  </si>
  <si>
    <t>4.1.0.0.4.</t>
  </si>
  <si>
    <t>4.1.0.0.5.</t>
  </si>
  <si>
    <t>DEMOLIÇÃO MANUAL MEIO FIO SEM REAPROVEITAMENTO COM TRANSPORTE ATÉ CAÇAMBA E CARGA</t>
  </si>
  <si>
    <t>4.2.</t>
  </si>
  <si>
    <t>4.2.0.0.1.</t>
  </si>
  <si>
    <t>TRANSPORTE DE ENTULHO EM CAMINHÃO  INCLUSO A CARGA MANUAL</t>
  </si>
  <si>
    <t>4.3.</t>
  </si>
  <si>
    <t>4.3.1.</t>
  </si>
  <si>
    <t>CALÇADA</t>
  </si>
  <si>
    <t>4.3.1.0.1.</t>
  </si>
  <si>
    <t>APILOAMENTO</t>
  </si>
  <si>
    <t>4.4.</t>
  </si>
  <si>
    <t>4.4.1.</t>
  </si>
  <si>
    <t>PILARES DA GRADE DE ENTRADA - ( 30 UNIDADES)</t>
  </si>
  <si>
    <t>4.4.1.0.1.</t>
  </si>
  <si>
    <t>ESTACA A TRADO DIAM.25 CM SEM FERRO</t>
  </si>
  <si>
    <t>4.4.1.0.2.</t>
  </si>
  <si>
    <t>ACO CA 50-A - 12,5 MM (1/2") - (OBRAS CIVIS)</t>
  </si>
  <si>
    <t>KG</t>
  </si>
  <si>
    <t>4.4.1.0.3.</t>
  </si>
  <si>
    <t>ACO CA-60 - 5,0 MM - (OBRAS CIVIS)</t>
  </si>
  <si>
    <t>4.4.1.0.4.</t>
  </si>
  <si>
    <t>CONCRETO USINADO BOMBEÁVEL FCK=25 MPA (O.C.)</t>
  </si>
  <si>
    <t>4.4.1.0.5.</t>
  </si>
  <si>
    <t>4.4.1.0.6.</t>
  </si>
  <si>
    <t>FORMA TABUA PINHO PARA FUNDACOES U=3V - (OBRAS CIVIS)</t>
  </si>
  <si>
    <t>4.5.</t>
  </si>
  <si>
    <t>4.5.1.</t>
  </si>
  <si>
    <t>PILARES DA GRADE DE ENTRADA - (30 UNIDADES)</t>
  </si>
  <si>
    <t>4.5.1.0.1.</t>
  </si>
  <si>
    <t>ARMAÇÃO DE PILAR OU VIGA DE ESTRUTURA CONVENCIONAL DE CONCRETO ARMADO UTILIZANDO AÇO CA-50 DE 10,0 MM - MONTAGEM. AF_06/2022</t>
  </si>
  <si>
    <t>4.5.1.0.2.</t>
  </si>
  <si>
    <t>4.5.1.0.3.</t>
  </si>
  <si>
    <t>4.5.1.0.4.</t>
  </si>
  <si>
    <t>4.5.1.0.5.</t>
  </si>
  <si>
    <t>FORMA CHAPA DE COMPENSADO PLASTIFICADO 17MM U=4 V (OBRAS CIVIS)</t>
  </si>
  <si>
    <t>4.6.</t>
  </si>
  <si>
    <t>4.6.1.</t>
  </si>
  <si>
    <t>4.6.1.0.1.</t>
  </si>
  <si>
    <t>4.6.2.</t>
  </si>
  <si>
    <t>4.6.2.0.1.</t>
  </si>
  <si>
    <t>4.7.</t>
  </si>
  <si>
    <t>4.7.0.0.1.</t>
  </si>
  <si>
    <t>COMP 273_SEE</t>
  </si>
  <si>
    <t>4.8.</t>
  </si>
  <si>
    <t>4.8.1.</t>
  </si>
  <si>
    <t>MURO 3,00M</t>
  </si>
  <si>
    <t>4.8.1.0.1.</t>
  </si>
  <si>
    <t>CHAPISCO ROLADO (1CIM:3 ARML)+(1 COLA:10 CIM)</t>
  </si>
  <si>
    <t>4.8.1.0.2.</t>
  </si>
  <si>
    <t>REBOCO (1 CALH:4 ARFC+100kgCI/M3)</t>
  </si>
  <si>
    <t>4.8.2.</t>
  </si>
  <si>
    <t>MURO EXISTENTE</t>
  </si>
  <si>
    <t>4.8.2.0.1.</t>
  </si>
  <si>
    <t>4.8.2.0.2.</t>
  </si>
  <si>
    <t>4.8.3.</t>
  </si>
  <si>
    <t>4.8.3.0.1.</t>
  </si>
  <si>
    <t>4.8.3.0.2.</t>
  </si>
  <si>
    <t>4.9.</t>
  </si>
  <si>
    <t>4.9.1.</t>
  </si>
  <si>
    <t>4.9.1.0.1.</t>
  </si>
  <si>
    <t>PINTURA LATEX ACRILICA 2 DEMAOS C/SELADOR</t>
  </si>
  <si>
    <t>4.9.2.</t>
  </si>
  <si>
    <t>PINGADEIRAS</t>
  </si>
  <si>
    <t>4.9.2.0.1.</t>
  </si>
  <si>
    <t>4.9.2.0.2.</t>
  </si>
  <si>
    <t>4.9.3.</t>
  </si>
  <si>
    <t>4.9.3.0.1.</t>
  </si>
  <si>
    <t>4.9.4.</t>
  </si>
  <si>
    <t>4.9.4.0.1.</t>
  </si>
  <si>
    <t>4.9.4.0.2.</t>
  </si>
  <si>
    <t>4.9.5.</t>
  </si>
  <si>
    <t>4.9.5.0.1.</t>
  </si>
  <si>
    <t>4.9.6.</t>
  </si>
  <si>
    <t>GRADIL</t>
  </si>
  <si>
    <t>4.9.6.0.1.</t>
  </si>
  <si>
    <t>4.9.7.</t>
  </si>
  <si>
    <t>LETREIRO</t>
  </si>
  <si>
    <t>4.9.7.0.1.</t>
  </si>
  <si>
    <t>LETREIRO MÉDIO A GRANDE PORTE EM PAREDE FEITO A PINCEL</t>
  </si>
  <si>
    <t>4.9.8.</t>
  </si>
  <si>
    <t>ESTACIONAMENTO</t>
  </si>
  <si>
    <t>4.9.8.0.1.</t>
  </si>
  <si>
    <t>DEMARCAÇÃO DE QUADRA/VAGAS COM TINTA POLIESPORTIVA</t>
  </si>
  <si>
    <t>4.9.8.0.2.</t>
  </si>
  <si>
    <t>4.10.</t>
  </si>
  <si>
    <t>4.10.0.0.1.</t>
  </si>
  <si>
    <t>4.10.0.0.2.</t>
  </si>
  <si>
    <t>4.10.0.0.3.</t>
  </si>
  <si>
    <t>COMP 240_SEE</t>
  </si>
  <si>
    <t>GRADIL PRÉ-FABRICADO, CONFORME PROJETO DE ARQUITETURA  (GOINFRA)</t>
  </si>
  <si>
    <t>4.10.0.0.4.</t>
  </si>
  <si>
    <t>4.10.0.0.5.</t>
  </si>
  <si>
    <t>4.10.0.0.6.</t>
  </si>
  <si>
    <t>COMP 482_SEE</t>
  </si>
  <si>
    <t>SINALIZAÇÃO VERTICAL EMBARQUE E DESEMBARQUE (COM HASTE) (COT)</t>
  </si>
  <si>
    <t>UND</t>
  </si>
  <si>
    <t>4.10.0.0.7.</t>
  </si>
  <si>
    <t>5.1.</t>
  </si>
  <si>
    <t>5.1.0.0.1.</t>
  </si>
  <si>
    <t>LOCAÇÃO DA OBRA, EXECUÇÃO DE GABARITO SEM REAPROVEITAMENTO, INCLUSO PINTURA (FACE INTERNA DO RIPÃO 15CM) E PIQUETE COM TESTEMUNHA</t>
  </si>
  <si>
    <t>5.2.</t>
  </si>
  <si>
    <t>5.3.</t>
  </si>
  <si>
    <t>5.3.0.0.1.</t>
  </si>
  <si>
    <t>REGULARIZAÇÃO DO TERRENO SEM APILOAMENTO COM TRANSPORTE MANUAL DA TERRA ESCAVADA</t>
  </si>
  <si>
    <t>5.3.0.0.2.</t>
  </si>
  <si>
    <t>5.4.</t>
  </si>
  <si>
    <t>5.4.1.</t>
  </si>
  <si>
    <t>ESTACAS</t>
  </si>
  <si>
    <t>5.4.1.0.1.</t>
  </si>
  <si>
    <t>ESTACA A TRADO DIAM.30 CM SEM FERRO</t>
  </si>
  <si>
    <t>5.4.1.0.2.</t>
  </si>
  <si>
    <t>5.4.1.0.3.</t>
  </si>
  <si>
    <t>ACO CA-50A - 10,0 MM (3/8") - (OBRAS CIVIS)</t>
  </si>
  <si>
    <t>5.4.2.</t>
  </si>
  <si>
    <t>BLOCOS</t>
  </si>
  <si>
    <t>5.4.2.0.1.</t>
  </si>
  <si>
    <t>ESCAVACAO MANUAL DE VALAS (SAPATAS/BLOCOS)</t>
  </si>
  <si>
    <t>5.4.2.0.2.</t>
  </si>
  <si>
    <t>5.4.2.0.3.</t>
  </si>
  <si>
    <t>LASTRO DE CONCRETO MAGRO, APLICADO EM BLOCOS DE COROAMENTO OU SAPATAS, ESPESSURA DE 3 CM. AF_08/2017</t>
  </si>
  <si>
    <t>5.4.2.0.4.</t>
  </si>
  <si>
    <t>5.4.2.0.5.</t>
  </si>
  <si>
    <t>5.4.2.0.6.</t>
  </si>
  <si>
    <t>5.4.2.0.7.</t>
  </si>
  <si>
    <t>5.4.3.</t>
  </si>
  <si>
    <t>ARRANQUES</t>
  </si>
  <si>
    <t>5.4.3.0.1.</t>
  </si>
  <si>
    <t>5.4.3.0.2.</t>
  </si>
  <si>
    <t>5.4.4.</t>
  </si>
  <si>
    <t>CONTROLE TECNOLÓGICO</t>
  </si>
  <si>
    <t>5.4.4.0.1.</t>
  </si>
  <si>
    <t>CORPO DE PROVA</t>
  </si>
  <si>
    <t>5.5.</t>
  </si>
  <si>
    <t>5.5.1.</t>
  </si>
  <si>
    <t>VIGAS BALDRAMES</t>
  </si>
  <si>
    <t>5.5.1.0.1.</t>
  </si>
  <si>
    <t>5.5.1.0.2.</t>
  </si>
  <si>
    <t>FORMA DE TABUA CINTA BALDRAME U=8 VEZES</t>
  </si>
  <si>
    <t>5.5.1.0.3.</t>
  </si>
  <si>
    <t>5.5.1.0.4.</t>
  </si>
  <si>
    <t>5.5.1.0.5.</t>
  </si>
  <si>
    <t>ARMAÇÃO DE PILAR OU VIGA DE ESTRUTURA CONVENCIONAL DE CONCRETO ARMADO UTILIZANDO AÇO CA-60 DE 5,0 MM - MONTAGEM. AF_06/2022</t>
  </si>
  <si>
    <t>5.5.1.0.6.</t>
  </si>
  <si>
    <t>ACO CA-50 A - 8,0 MM (5/16") - (OBRAS CIVIS)</t>
  </si>
  <si>
    <t>5.5.1.0.7.</t>
  </si>
  <si>
    <t>5.5.1.0.8.</t>
  </si>
  <si>
    <t>LANÇAMENTO/APLICAÇÃO/ADENSAMENTO DE CONCRETO USINADO BOMBEADO EM ESTRUTURA - (O.C.)</t>
  </si>
  <si>
    <t>5.5.1.0.9.</t>
  </si>
  <si>
    <t>5.5.2.</t>
  </si>
  <si>
    <t>PILARES</t>
  </si>
  <si>
    <t>5.5.2.0.1.</t>
  </si>
  <si>
    <t>FORMA CHAPA DE COMPENSADO PLASTIFICADO 17MM U=7 V - (OBRAS CIVIS)</t>
  </si>
  <si>
    <t>5.5.2.0.2.</t>
  </si>
  <si>
    <t>5.5.2.0.3.</t>
  </si>
  <si>
    <t>5.5.2.0.4.</t>
  </si>
  <si>
    <t>5.5.2.0.5.</t>
  </si>
  <si>
    <t>5.5.3.</t>
  </si>
  <si>
    <t>VIGAS DE COBERTURA</t>
  </si>
  <si>
    <t>5.5.3.0.1.</t>
  </si>
  <si>
    <t>5.5.3.0.2.</t>
  </si>
  <si>
    <t>5.5.3.0.3.</t>
  </si>
  <si>
    <t>5.5.3.0.4.</t>
  </si>
  <si>
    <t>5.5.3.0.5.</t>
  </si>
  <si>
    <t>5.5.4.</t>
  </si>
  <si>
    <t>LAJE</t>
  </si>
  <si>
    <t>5.5.4.0.1.</t>
  </si>
  <si>
    <t>COMP 500_SEE</t>
  </si>
  <si>
    <t>LAJE PRÉ-FABRICADA TRELIÇADA PARA COBERTURA, INTEREIXO 38CM, H=12CM, ENCHIMENTO EM EPS H=8CM, INCLUSIVE ESCORAMENTO EM MADEIRA ROLIÇA E CAPEAMENTO 4CM, COM CONCRETO USINADO 25 MPA - FORNECIMENTO E INSTALAÇÃO. (GOINFRA + ORSE)</t>
  </si>
  <si>
    <t>5.5.5.</t>
  </si>
  <si>
    <t>5.5.5.0.1.</t>
  </si>
  <si>
    <t>5.5.6.</t>
  </si>
  <si>
    <t>VERGA E CONTRAVERGA</t>
  </si>
  <si>
    <t>5.5.6.0.1.</t>
  </si>
  <si>
    <t>VERGA/CONTRAVERGA EM CONCRETO ARMADO FCK = 20 MPA</t>
  </si>
  <si>
    <t>5.6.</t>
  </si>
  <si>
    <t>5.6.1.</t>
  </si>
  <si>
    <t>GERAL</t>
  </si>
  <si>
    <t>5.6.1.0.1.</t>
  </si>
  <si>
    <t>5.6.1.0.2.</t>
  </si>
  <si>
    <t>BUCHA E ARRUELA METALICA DIAM. 3/4"</t>
  </si>
  <si>
    <t>5.6.1.0.3.</t>
  </si>
  <si>
    <t>5.6.1.0.4.</t>
  </si>
  <si>
    <t>5.6.1.0.5.</t>
  </si>
  <si>
    <t>ELETRODUTO FLEXÍVEL CORRUGADO, PVC, DN 25 MM (3/4"), PARA CIRCUITOS TERMINAIS, INSTALADO EM LAJE - FORNECIMENTO E INSTALAÇÃO. AF_03/2023</t>
  </si>
  <si>
    <t>5.6.1.0.6.</t>
  </si>
  <si>
    <t>ELETRODUTO FLEXÍVEL CORRUGADO, PVC, DN 25 MM (3/4"), PARA CIRCUITOS TERMINAIS, INSTALADO EM PAREDE - FORNECIMENTO E INSTALAÇÃO. AF_03/2023</t>
  </si>
  <si>
    <t>5.6.1.0.7.</t>
  </si>
  <si>
    <t>5.6.1.0.8.</t>
  </si>
  <si>
    <t>ELETRODUTO FLEXÍVEL CORRUGADO, PVC, DN 32 MM (1"), PARA CIRCUITOS TERMINAIS, INSTALADO EM PAREDE - FORNECIMENTO E INSTALAÇÃO. AF_03/2023</t>
  </si>
  <si>
    <t>5.6.1.0.9.</t>
  </si>
  <si>
    <t>CAIXA RETANGULAR 4" X 2" MÉDIA (1,30 M DO PISO), PVC, INSTALADA EM PAREDE - FORNECIMENTO E INSTALAÇÃO. AF_03/2023</t>
  </si>
  <si>
    <t>5.6.1.0.10.</t>
  </si>
  <si>
    <t>CAIXA RETANGULAR 4" X 2" BAIXA (0,30 M DO PISO), PVC, INSTALADA EM PAREDE - FORNECIMENTO E INSTALAÇÃO. AF_03/2023</t>
  </si>
  <si>
    <t>5.6.1.0.11.</t>
  </si>
  <si>
    <t>CAIXA METÁLICA HEXAGONAL PARA ARANDELA (SEXTAVADA 3"X3")</t>
  </si>
  <si>
    <t>5.6.1.0.12.</t>
  </si>
  <si>
    <t>CAIXA METALICA OCTOGONAL FUNDO MOVEL DUPLA 4"</t>
  </si>
  <si>
    <t>5.6.1.0.13.</t>
  </si>
  <si>
    <t>CABO FLEXÍVEL, PVC (70° C), 450/750 V, 2,5 MM2</t>
  </si>
  <si>
    <t>5.6.1.0.14.</t>
  </si>
  <si>
    <t>TOMADA HEXAGONAL 2P + T - 10A - 250V</t>
  </si>
  <si>
    <t>5.6.1.0.15.</t>
  </si>
  <si>
    <t>5.6.1.0.16.</t>
  </si>
  <si>
    <t>INTERRUPTOR SIMPLES (1 SECAO)</t>
  </si>
  <si>
    <t>5.6.1.0.17.</t>
  </si>
  <si>
    <t>5.6.1.0.18.</t>
  </si>
  <si>
    <t>CAIXA DE PASSAGEM METÁLICA DE EMBUTIR 15X15X8 CM</t>
  </si>
  <si>
    <t>5.6.1.0.19.</t>
  </si>
  <si>
    <t>5.6.1.0.20.</t>
  </si>
  <si>
    <t>5.6.1.0.21.</t>
  </si>
  <si>
    <t>COMP 693_SEE</t>
  </si>
  <si>
    <t>LUMINÁRIA DE SOBREPOR COM ALETAS 2 X 16/18/20 W - FORNECIMENTO E INSTALAÇÃO (GOINFRA + ORSE)</t>
  </si>
  <si>
    <t>5.6.1.0.22.</t>
  </si>
  <si>
    <t>LUMINÁRIA TIPO SPOT DE SOBREPOR PARA 01 LÂMPADA</t>
  </si>
  <si>
    <t>5.6.1.0.23.</t>
  </si>
  <si>
    <t>5.6.1.0.24.</t>
  </si>
  <si>
    <t>5.6.1.0.25.</t>
  </si>
  <si>
    <t>DISJUNTOR MONOPOLAR TIPO DIN, CORRENTE NOMINAL DE 10A - FORNECIMENTO E INSTALAÇÃO. AF_10/2020</t>
  </si>
  <si>
    <t>5.6.1.0.26.</t>
  </si>
  <si>
    <t>5.6.1.0.27.</t>
  </si>
  <si>
    <t>INTERRUPTOR DIFERENCIAL RESIDUAL (D.R.) BIPOLAR DE 25A-30mA</t>
  </si>
  <si>
    <t>5.6.1.0.28.</t>
  </si>
  <si>
    <t>5.6.1.0.29.</t>
  </si>
  <si>
    <t>FITA ISOLANTE, ROLO DE 20,00 M</t>
  </si>
  <si>
    <t>5.6.2.</t>
  </si>
  <si>
    <t>5.6.2.0.1.</t>
  </si>
  <si>
    <t>BLOCO BER-10 (BLOCO DE ENGATE RAPIDO)</t>
  </si>
  <si>
    <t>5.6.2.0.2.</t>
  </si>
  <si>
    <t>ANEL GUIA Nº 02</t>
  </si>
  <si>
    <t>5.6.2.0.3.</t>
  </si>
  <si>
    <t>ANILHA PLÁSTICA 2,5 CM</t>
  </si>
  <si>
    <t>5.6.2.0.4.</t>
  </si>
  <si>
    <t>ARAME DE AÇO GALVANIZADO Nº 12 BWG</t>
  </si>
  <si>
    <t>5.6.2.0.5.</t>
  </si>
  <si>
    <t>5.6.2.0.6.</t>
  </si>
  <si>
    <t>BUCHA E ARRUELA METALICA DIAM. 2"</t>
  </si>
  <si>
    <t>5.6.2.0.7.</t>
  </si>
  <si>
    <t>BUCHA E ARRUELA METALICA DIAM. 3"</t>
  </si>
  <si>
    <t>5.6.2.0.8.</t>
  </si>
  <si>
    <t>CABECOTE DE LIGA DE ALUMINIO DIAM. 3"</t>
  </si>
  <si>
    <t>5.6.2.0.9.</t>
  </si>
  <si>
    <t>CABO TELEFONICO CI-50,10 PARES (USO INTERNO)</t>
  </si>
  <si>
    <t>5.6.2.0.10.</t>
  </si>
  <si>
    <t>CABO UTP-4P, CAT. 6 , 24 AWG</t>
  </si>
  <si>
    <t>5.6.2.0.11.</t>
  </si>
  <si>
    <t>5.6.2.0.12.</t>
  </si>
  <si>
    <t>CAIXA DE PASSAGEM METÁLICA DE EMBUTIR  40X40X15 CM</t>
  </si>
  <si>
    <t>5.6.2.0.13.</t>
  </si>
  <si>
    <t>COMP 050_SEE</t>
  </si>
  <si>
    <t>CABO COAXIAL RG6 95% DE MALHA PARA TV - FORNECIMENTO E INSTALAÇÃO (GOINFRA + SINAPI)</t>
  </si>
  <si>
    <t>5.6.2.0.14.</t>
  </si>
  <si>
    <t>COMP 222_SEE</t>
  </si>
  <si>
    <t>CONECTOR DE TV TIPO "F" (GOINFRA + COT)</t>
  </si>
  <si>
    <t>5.6.2.0.15.</t>
  </si>
  <si>
    <t>CAIXA DISTRIBUIÇÃO TELEFÔNICA DE EMBUTIR 40X40X12 CM</t>
  </si>
  <si>
    <t>5.6.2.0.16.</t>
  </si>
  <si>
    <t>CAIXA DISTRIBUIÇÃO TELEFÔNICA DE EMBUTIR 60X60X12 CM</t>
  </si>
  <si>
    <t>5.6.2.0.17.</t>
  </si>
  <si>
    <t>CAIXA METALICA RETANGULAR 4" X 2" X 2"</t>
  </si>
  <si>
    <t>5.6.2.0.18.</t>
  </si>
  <si>
    <t>CAIXA DE PASSAGEM 35X60X50CM (MEDIDAS INTERNAS) FUNDO DE CONCRETO (PARA TAMPA R1)</t>
  </si>
  <si>
    <t>5.6.2.0.19.</t>
  </si>
  <si>
    <t>CERTIFICAÇÃO DIGITAL DE REDE PARA CABEAMENTO ESTRUTURADO</t>
  </si>
  <si>
    <t>5.6.2.0.20.</t>
  </si>
  <si>
    <t>5.6.2.0.21.</t>
  </si>
  <si>
    <t>CURVA DE 90 GRAUS DE PVC RIGIDO DIAM. 2"</t>
  </si>
  <si>
    <t>5.6.2.0.22.</t>
  </si>
  <si>
    <t>CURVA DE 90 GRAUS DE PVC RIGIDO DIAM. 3"</t>
  </si>
  <si>
    <t>5.6.2.0.23.</t>
  </si>
  <si>
    <t>CURVA DE 90 GRAUS AÇO GALVANIZADO DIAM. 3"</t>
  </si>
  <si>
    <t>5.6.2.0.24.</t>
  </si>
  <si>
    <t>5.6.2.0.25.</t>
  </si>
  <si>
    <t>ELETRODUTO DE PVC RIGIDO DIAMETRO 2"</t>
  </si>
  <si>
    <t>5.6.2.0.26.</t>
  </si>
  <si>
    <t>ELETRODUTO DE PVC RIGIDO DIAMETRO 3"</t>
  </si>
  <si>
    <t>5.6.2.0.27.</t>
  </si>
  <si>
    <t>ELETRODUTO EM AÇO GALVANIZADO A FOGO DIÂMETRO 3" - PESADO</t>
  </si>
  <si>
    <t>5.6.2.0.28.</t>
  </si>
  <si>
    <t>ESPELHO BAQUELITE 4" X 2" 2 FUROS RJ-45</t>
  </si>
  <si>
    <t>5.6.2.0.29.</t>
  </si>
  <si>
    <t>FIO DE COBRE NU 6 MM2 (18,00 M/KG)</t>
  </si>
  <si>
    <t>5.6.2.0.30.</t>
  </si>
  <si>
    <t>5.6.2.0.31.</t>
  </si>
  <si>
    <t>LUVA EM AÇO GALVANIZADO DIÂMETRO 3"</t>
  </si>
  <si>
    <t>5.6.2.0.32.</t>
  </si>
  <si>
    <t>5.6.2.0.33.</t>
  </si>
  <si>
    <t>LUVA PVC ROSQUEAVEL DIAMETRO 2"</t>
  </si>
  <si>
    <t>5.6.2.0.34.</t>
  </si>
  <si>
    <t>LUVA PVC ROSQUEAVEL DIAMETRO 3"</t>
  </si>
  <si>
    <t>5.6.2.0.35.</t>
  </si>
  <si>
    <t>RACK FECHADO DE PAREDE COM PORTA EM ACRÍLICO - 12 U´S</t>
  </si>
  <si>
    <t>5.6.2.0.36.</t>
  </si>
  <si>
    <t>ORGANIZADOR DE CABOS (GUIA) PARA RACK 19" 1U</t>
  </si>
  <si>
    <t>5.6.2.0.37.</t>
  </si>
  <si>
    <t>PATCH PANEL PADRÃO 19" CAT. 6, COM 24 PORTAS</t>
  </si>
  <si>
    <t>5.6.2.0.38.</t>
  </si>
  <si>
    <t>REGUA COM 8 TOMADAS</t>
  </si>
  <si>
    <t>5.6.2.0.39.</t>
  </si>
  <si>
    <t>PATCH CORD COMPRIMENTO DE 2,50 M - CAT.6</t>
  </si>
  <si>
    <t>5.6.2.0.40.</t>
  </si>
  <si>
    <t>BRACADEIRA METALICA TIPO "U" DIAM. 1"</t>
  </si>
  <si>
    <t>5.6.2.0.41.</t>
  </si>
  <si>
    <t>TAMPA DE Fo.Fo. R1 COM BASE</t>
  </si>
  <si>
    <t>5.6.2.0.42.</t>
  </si>
  <si>
    <t>TOMADA LOGICA RJ-45 TIPO KEYSTONE JACK, CAT. 6</t>
  </si>
  <si>
    <t>5.7.</t>
  </si>
  <si>
    <t>5.7.1.</t>
  </si>
  <si>
    <t>PEÇAS E ACESSÓRIOS</t>
  </si>
  <si>
    <t>5.7.1.1.</t>
  </si>
  <si>
    <t>VASO SANITÁRIO E ACESSÓRIOS</t>
  </si>
  <si>
    <t>5.7.1.1.1.</t>
  </si>
  <si>
    <t>VASO SANITÁRIO CONVENCIONAL (1ª LINHA)</t>
  </si>
  <si>
    <t>5.7.1.1.2.</t>
  </si>
  <si>
    <t>VÁLVULA DE DESCARGA DUPLO ACIONAMENTO COM ACABAMENTO CROMADO</t>
  </si>
  <si>
    <t>5.7.1.1.3.</t>
  </si>
  <si>
    <t>CONJUNTO DE FIXACAO P/VASO SANITARIO (PAR)</t>
  </si>
  <si>
    <t>5.7.1.1.4.</t>
  </si>
  <si>
    <t>ANEL DE VEDAÇÃO PARA VASO SANITÁRIO</t>
  </si>
  <si>
    <t>5.7.1.1.5.</t>
  </si>
  <si>
    <t>TUBO PARA VÁLVULA DE DESCARGA ( CURTO 1.1/4" )</t>
  </si>
  <si>
    <t>5.7.1.1.6.</t>
  </si>
  <si>
    <t>TUBO DE LIGACAO PVC CROMADO 1.1/2" / ESPUDE  - (ENTRADA)</t>
  </si>
  <si>
    <t>5.7.1.2.</t>
  </si>
  <si>
    <t>LAVATÓRIO E ACESSÓRIOS</t>
  </si>
  <si>
    <t>5.7.1.2.1.</t>
  </si>
  <si>
    <t>LAVATÓRIO DE CANTO SEM COLUNA</t>
  </si>
  <si>
    <t>5.7.1.2.2.</t>
  </si>
  <si>
    <t>LIGAÇÃO FLEXÍVEL PVC DIAM.1/2" (ENGATE)</t>
  </si>
  <si>
    <t>5.7.1.2.3.</t>
  </si>
  <si>
    <t>SIFÃO DO TIPO FLEXÍVEL EM PVC 1  X 1.1/2  - FORNECIMENTO E INSTALAÇÃO. AF_01/2020</t>
  </si>
  <si>
    <t>5.7.1.2.4.</t>
  </si>
  <si>
    <t>VALVULA PARA LAVATORIO OU BEBEDOURO METALICO DIAMETRO 1"</t>
  </si>
  <si>
    <t>5.7.1.3.</t>
  </si>
  <si>
    <t>REGISTROS</t>
  </si>
  <si>
    <t>5.7.1.3.1.</t>
  </si>
  <si>
    <t>REGISTRO DE GAVETA BRUTO DIAMETRO 3/4"</t>
  </si>
  <si>
    <t>5.7.2.</t>
  </si>
  <si>
    <t>5.7.2.1.</t>
  </si>
  <si>
    <t>5.7.2.1.1.</t>
  </si>
  <si>
    <t>5.7.2.1.2.</t>
  </si>
  <si>
    <t>TUBO SOLDAVEL PVC MARROM DIAM. 50 MM</t>
  </si>
  <si>
    <t>5.7.2.2.</t>
  </si>
  <si>
    <t>ADAPTADORES DE PVC SOLDÁVEL</t>
  </si>
  <si>
    <t>5.7.2.2.1.</t>
  </si>
  <si>
    <t>ADAPTADOR SOLDÁVEL CURTO C/ BOLSA E ROSCA PARA REGISTRO 25X3/4"</t>
  </si>
  <si>
    <t>5.7.2.2.2.</t>
  </si>
  <si>
    <t>ADAPTADOR SOLDÁVEL CURTO COM BOLSA E ROSCA PARA REGISTRO 50MMX1.1/2"</t>
  </si>
  <si>
    <t>5.7.2.3.</t>
  </si>
  <si>
    <t>5.7.2.3.1.</t>
  </si>
  <si>
    <t>LUVA DE REDUÇÃO SOLDAVEL COM BUCHA DE LATAO 25 X 3/4" (AZUL)</t>
  </si>
  <si>
    <t>5.7.2.4.</t>
  </si>
  <si>
    <t>5.7.2.4.1.</t>
  </si>
  <si>
    <t>BUCHA DE REDUCAO SOLDAVEL LONGA 50 X 25 mm</t>
  </si>
  <si>
    <t>5.7.2.5.</t>
  </si>
  <si>
    <t>5.7.2.5.1.</t>
  </si>
  <si>
    <t>5.7.2.5.2.</t>
  </si>
  <si>
    <t>JOELHO 90 GRAUS SOLDAVEL 50 mm (MARROM)</t>
  </si>
  <si>
    <t>5.7.2.5.3.</t>
  </si>
  <si>
    <t>5.7.2.6.</t>
  </si>
  <si>
    <t>5.7.2.6.1.</t>
  </si>
  <si>
    <t>TE 90 GRAUS SOLDAVEL DIAMETRO 50 MM</t>
  </si>
  <si>
    <t>5.7.2.6.2.</t>
  </si>
  <si>
    <t>TE 90 GRAUS SOLDAVEL COM BUCHA DE LATAO NA BOLSA CENTRAL 25X25X3/4"</t>
  </si>
  <si>
    <t>5.7.2.7.</t>
  </si>
  <si>
    <t>ADESIVOS</t>
  </si>
  <si>
    <t>5.7.2.7.1.</t>
  </si>
  <si>
    <t>5.7.2.7.2.</t>
  </si>
  <si>
    <t>5.7.3.</t>
  </si>
  <si>
    <t>5.7.3.1.</t>
  </si>
  <si>
    <t>CORPO DE CAIXA SIFONADA / RALO</t>
  </si>
  <si>
    <t>5.7.3.1.1.</t>
  </si>
  <si>
    <t>CORPO CAIXA SIFONADA DIAM. 150 X 150 X 50</t>
  </si>
  <si>
    <t>5.7.3.1.2.</t>
  </si>
  <si>
    <t>PROLONGAMENTO PARA CAIXA SIFONADA 150 MM</t>
  </si>
  <si>
    <t>5.7.3.1.3.</t>
  </si>
  <si>
    <t>GRELHA REDONDA BRANCA DIAM. 150 MM</t>
  </si>
  <si>
    <t>5.7.3.2.</t>
  </si>
  <si>
    <t>CURVAS</t>
  </si>
  <si>
    <t>5.7.3.2.1.</t>
  </si>
  <si>
    <t>CURVA 90 GRAUS CURTA DIAM. 100 MM (ESGOTO)</t>
  </si>
  <si>
    <t>5.7.3.2.2.</t>
  </si>
  <si>
    <t>CURVA 90 GRAUS CURTA DIAM. 40 MM (ESGOTO)</t>
  </si>
  <si>
    <t>5.7.3.3.</t>
  </si>
  <si>
    <t>JOELHOS</t>
  </si>
  <si>
    <t>5.7.3.3.1.</t>
  </si>
  <si>
    <t>JOELHO 45 GRAUS, PVC, SERIE NORMAL, ESGOTO PREDIAL, DN 40 MM, JUNTA SOLDÁVEL, FORNECIDO E INSTALADO EM RAMAL DE DESCARGA OU RAMAL DE ESGOTO SANITÁRIO. AF_08/2022</t>
  </si>
  <si>
    <t>5.7.3.3.2.</t>
  </si>
  <si>
    <t>JOELHO 90 GRAUS C/ANEL 40 MM</t>
  </si>
  <si>
    <t>5.7.3.3.3.</t>
  </si>
  <si>
    <t>JOELHO 90 GRAUS DIAMETRO 50 MM (ESGOTO)</t>
  </si>
  <si>
    <t>5.7.3.4.</t>
  </si>
  <si>
    <t>5.7.3.4.1.</t>
  </si>
  <si>
    <t>TE SANITARIO DIAMETRO 50 X 50 MM (ESGOTO)</t>
  </si>
  <si>
    <t>5.7.3.5.</t>
  </si>
  <si>
    <t>TUBOS</t>
  </si>
  <si>
    <t>5.7.3.5.1.</t>
  </si>
  <si>
    <t>TUBO SOLDAVEL PARA ESGOTO DIAMETRO 40 MM</t>
  </si>
  <si>
    <t>5.7.3.5.2.</t>
  </si>
  <si>
    <t>TUBO PVC, SERIE NORMAL, ESGOTO PREDIAL, DN 50 MM, FORNECIDO E INSTALADO EM PRUMADA DE ESGOTO SANITÁRIO OU VENTILAÇÃO. AF_08/2022</t>
  </si>
  <si>
    <t>5.7.3.5.3.</t>
  </si>
  <si>
    <t>TUBO SOLDAVEL PARA ESGOTO DIAMETRO 100 MM</t>
  </si>
  <si>
    <t>5.7.4.</t>
  </si>
  <si>
    <t>OUTROS</t>
  </si>
  <si>
    <t>5.7.4.0.1.</t>
  </si>
  <si>
    <t>TERMINAL DE VENTILACAO DIAMETRO 50 MM (ESGOTO)</t>
  </si>
  <si>
    <t>5.7.4.0.2.</t>
  </si>
  <si>
    <t>5.7.4.0.3.</t>
  </si>
  <si>
    <t>TAMPA EM CONCRETO ARMADO 25 MPA E=5CM PARA A CAIXA DE PASSAGEM 60X60CM</t>
  </si>
  <si>
    <t>5.8.</t>
  </si>
  <si>
    <t>5.8.0.0.1.</t>
  </si>
  <si>
    <t>ELEMENTO VAZADO DE CONCRETO (MODELO COPINHO)</t>
  </si>
  <si>
    <t>5.8.0.0.2.</t>
  </si>
  <si>
    <t>ALVENARIA DE TIJOLO FURADO 1/2 VEZ 14X29X9 - 6 FUROS -  ARG. (1CALH:4ARML+100KG DE CI/M3)</t>
  </si>
  <si>
    <t>5.8.0.0.3.</t>
  </si>
  <si>
    <t>PEITORIL LINEAR EM GRANITO OU MÁRMORE, L = 15CM, COMPRIMENTO DE ATÉ 2M, ASSENTADO COM ARGAMASSA 1:6 COM ADITIVO. AF_11/2020</t>
  </si>
  <si>
    <t>5.9.</t>
  </si>
  <si>
    <t>5.9.0.0.1.</t>
  </si>
  <si>
    <t>IMPERMEABILIZACAO VIGAS BALDRAMES E=2,0 CM</t>
  </si>
  <si>
    <t>5.10.</t>
  </si>
  <si>
    <t>5.10.1.</t>
  </si>
  <si>
    <t>ESTRUTURA DA COBERTURA</t>
  </si>
  <si>
    <t>5.10.1.0.1.</t>
  </si>
  <si>
    <t>ESTRUTURA TRELIÇADA DE COBERTURA, TIPO FINK, COM LIGAÇÕES SOLDADAS, INCLUSOS PERFIS METÁLICOS, CHAPAS METÁLICAS, MÃO DE OBRA E TRANSPORTE COM GUINDASTE - FORNECIMENTO E INSTALAÇÃO. AF_01/2020_PSA</t>
  </si>
  <si>
    <t>5.11.</t>
  </si>
  <si>
    <t>5.11.1.</t>
  </si>
  <si>
    <t>CERÂMICA</t>
  </si>
  <si>
    <t>5.11.1.0.1.</t>
  </si>
  <si>
    <t>TELHAMENTO COM TELHA CERÂMICA DE ENCAIXE, TIPO ROMANA, COM ATÉ 2 ÁGUAS, INCLUSO TRANSPORTE VERTICAL. AF_07/2019</t>
  </si>
  <si>
    <t>5.11.1.0.2.</t>
  </si>
  <si>
    <t>CUMEEIRA PARA TELHA CERÂMICA EMBOÇADA COM ARGAMASSA TRAÇO 1:2:9 (CIMENTO, CAL E AREIA) PARA TELHADOS COM ATÉ 2 ÁGUAS, INCLUSO TRANSPORTE VERTICAL. AF_07/2019</t>
  </si>
  <si>
    <t>5.11.1.0.3.</t>
  </si>
  <si>
    <t>EMBOCAMENTO LATERAL  (OITOES)</t>
  </si>
  <si>
    <t>5.11.1.0.4.</t>
  </si>
  <si>
    <t>EMBOCAMENTO DE BEIRAL</t>
  </si>
  <si>
    <t>5.12.</t>
  </si>
  <si>
    <t>5.12.0.0.1.</t>
  </si>
  <si>
    <t>GRADE PROTECAO TIPO TIJOLINHO GP-1/GP-2</t>
  </si>
  <si>
    <t>5.12.0.0.2.</t>
  </si>
  <si>
    <t>JANELA BASCULANTE EM CHAPA  J17, J18 e J19 C/FERRAGENS</t>
  </si>
  <si>
    <t>5.12.0.0.3.</t>
  </si>
  <si>
    <t>JANELA DE CORRER CHAPA/VIDRO J9/J10/J12/J13 C/FERRAGENS</t>
  </si>
  <si>
    <t>5.12.0.0.4.</t>
  </si>
  <si>
    <t>PORTA DE ABRIR DE 01 FOLHA EM CHAPA METÁLICA PF-1 C/FERRAGENS</t>
  </si>
  <si>
    <t>5.12.0.0.5.</t>
  </si>
  <si>
    <t>PORTÃO DE ABRIR 02 FOLHAS DE TELA/TUBO FoGo 1.1/2" PT1/PT2 C/FERRAGENS</t>
  </si>
  <si>
    <t>5.12.0.0.6.</t>
  </si>
  <si>
    <t>PORTA DE ABRIR DE 01 FOLHA DE VIDRO PF-2 C/FERRAGENS</t>
  </si>
  <si>
    <t>5.12.0.0.7.</t>
  </si>
  <si>
    <t>JANELA EM CHAPA METÁLICA TIPO VENEZIANA FIXA COM VENTILAÇÃO  J-20</t>
  </si>
  <si>
    <t>5.13.</t>
  </si>
  <si>
    <t>5.13.0.0.1.</t>
  </si>
  <si>
    <t>VIDRO LISO 4 MM - COLOCADO</t>
  </si>
  <si>
    <t>5.13.0.0.2.</t>
  </si>
  <si>
    <t>INSTALAÇÃO DE VIDRO TEMPERADO, E = 6 MM, ENCAIXADO EM PERFIL U. AF_01/2021_PS</t>
  </si>
  <si>
    <t>5.14.</t>
  </si>
  <si>
    <t>5.14.0.0.1.</t>
  </si>
  <si>
    <t>EMBOÇO (1CI:4 ARML)</t>
  </si>
  <si>
    <t>5.14.0.0.2.</t>
  </si>
  <si>
    <t>5.14.0.0.3.</t>
  </si>
  <si>
    <t>5.14.0.0.4.</t>
  </si>
  <si>
    <t>REVESTIMENTO COM CERÂMICA</t>
  </si>
  <si>
    <t>5.14.0.0.5.</t>
  </si>
  <si>
    <t>REVESTIMENTO CERÂMICO PARA PAREDES INTERNAS COM PLACAS TIPO ESMALTADA EXTRA  DE DIMENSÕES 33X45 CM APLICADAS NA ALTURA INTEIRA DAS PAREDES. AF_02/2023_PE</t>
  </si>
  <si>
    <t>5.15.</t>
  </si>
  <si>
    <t>5.15.0.0.1.</t>
  </si>
  <si>
    <t>5.15.0.0.2.</t>
  </si>
  <si>
    <t>GESSO CORRIDO EM TETO</t>
  </si>
  <si>
    <t>5.16.</t>
  </si>
  <si>
    <t>5.16.0.0.1.</t>
  </si>
  <si>
    <t>RODAPE DE MASSA (ICI:3 ARMG)</t>
  </si>
  <si>
    <t>5.16.0.0.2.</t>
  </si>
  <si>
    <t>LASTRO DE CONCRETO REGULARIZADO IMPERMEABILIZADO 1:3:6 ESP=5CM (BASE)</t>
  </si>
  <si>
    <t>5.16.0.0.3.</t>
  </si>
  <si>
    <t>GRANITINA 8MM FUNDIDA COM CONTRAPISO (1CI:3ARML) E=2CM E JUNTA PLASTICA 27MM</t>
  </si>
  <si>
    <t>5.16.0.0.4.</t>
  </si>
  <si>
    <t>RODAPÉ FUNDIDO DE GRANITINA 7CM</t>
  </si>
  <si>
    <t>5.16.0.0.5.</t>
  </si>
  <si>
    <t>RASPAGEM E APLICAÇÃO RESINA ACRÍLICA DUAS DEMÃOS</t>
  </si>
  <si>
    <t>5.16.0.0.6.</t>
  </si>
  <si>
    <t>5.17.</t>
  </si>
  <si>
    <t>5.17.0.0.1.</t>
  </si>
  <si>
    <t>BARRA DE APOIO EM AÇO INOX - 40 CM</t>
  </si>
  <si>
    <t>5.17.0.0.2.</t>
  </si>
  <si>
    <t>BARRA DE APOIO EM AÇO INOX - 80 CM</t>
  </si>
  <si>
    <t>5.18.</t>
  </si>
  <si>
    <t>5.18.1.</t>
  </si>
  <si>
    <t>INTERNA</t>
  </si>
  <si>
    <t>5.18.1.0.1.</t>
  </si>
  <si>
    <t>EMASSAMENTO COM MASSA PVA DUAS DEMAOS</t>
  </si>
  <si>
    <t>5.18.1.0.2.</t>
  </si>
  <si>
    <t>PINTURA LATEX ACRILICO 2 DEMAOS</t>
  </si>
  <si>
    <t>5.18.2.</t>
  </si>
  <si>
    <t>TETO</t>
  </si>
  <si>
    <t>5.18.2.0.1.</t>
  </si>
  <si>
    <t>EMASSAMENTO COM MASSA PVA UMA DEMAO</t>
  </si>
  <si>
    <t>5.18.2.0.2.</t>
  </si>
  <si>
    <t>PINTURA PVA LATEX 2 DEMAOS SEM SELADOR</t>
  </si>
  <si>
    <t>5.18.3.</t>
  </si>
  <si>
    <t>EXTERNA</t>
  </si>
  <si>
    <t>5.18.3.0.1.</t>
  </si>
  <si>
    <t>5.18.4.</t>
  </si>
  <si>
    <t>ESQUADRIAS NOVAS</t>
  </si>
  <si>
    <t>5.18.4.0.1.</t>
  </si>
  <si>
    <t>5.18.5.</t>
  </si>
  <si>
    <t>5.18.5.0.1.</t>
  </si>
  <si>
    <t>PINTURA ESMALTE ALQUIDICO ESTRUTURA METALICA 2 DEMAOS</t>
  </si>
  <si>
    <t>5.18.6.</t>
  </si>
  <si>
    <t>5.18.6.0.1.</t>
  </si>
  <si>
    <t>5.19.</t>
  </si>
  <si>
    <t>5.19.0.0.1.</t>
  </si>
  <si>
    <t>5.19.0.0.2.</t>
  </si>
  <si>
    <t>BANCO CONCRETO POLIDO BASE EM ALVENARIA TIJOLO APARENTE PINTADA - PADRÃO GOINFRA</t>
  </si>
  <si>
    <t>5.19.0.0.3.</t>
  </si>
  <si>
    <t>BANCADA DE GRANITO C/ ESPELHO</t>
  </si>
  <si>
    <t>6.1.</t>
  </si>
  <si>
    <t>6.1.0.0.1.</t>
  </si>
  <si>
    <t>6.2.</t>
  </si>
  <si>
    <t>6.2.0.0.1.</t>
  </si>
  <si>
    <t>6.3.</t>
  </si>
  <si>
    <t>6.3.0.0.1.</t>
  </si>
  <si>
    <t>6.3.0.0.2.</t>
  </si>
  <si>
    <t>6.4.</t>
  </si>
  <si>
    <t>6.4.1.</t>
  </si>
  <si>
    <t>6.4.1.0.1.</t>
  </si>
  <si>
    <t>6.4.1.0.2.</t>
  </si>
  <si>
    <t>6.4.1.0.3.</t>
  </si>
  <si>
    <t>6.4.2.</t>
  </si>
  <si>
    <t>6.4.2.0.1.</t>
  </si>
  <si>
    <t>6.4.2.0.2.</t>
  </si>
  <si>
    <t>6.4.2.0.3.</t>
  </si>
  <si>
    <t>6.4.2.0.4.</t>
  </si>
  <si>
    <t>6.4.2.0.5.</t>
  </si>
  <si>
    <t>ACO CA 50-A - 8,0 MM (5/16") - (OBRAS CIVIS)</t>
  </si>
  <si>
    <t>6.4.2.0.6.</t>
  </si>
  <si>
    <t>6.4.2.0.7.</t>
  </si>
  <si>
    <t>LANÇAMENTO/APLICAÇÃO/ADENSAMENTO DE CONCRETO USINADO BOMBEADO EM FUNDAÇÃO</t>
  </si>
  <si>
    <t>6.4.3.</t>
  </si>
  <si>
    <t>6.4.3.0.1.</t>
  </si>
  <si>
    <t>6.4.3.0.2.</t>
  </si>
  <si>
    <t>6.4.3.0.3.</t>
  </si>
  <si>
    <t>6.4.4.</t>
  </si>
  <si>
    <t>6.4.4.0.1.</t>
  </si>
  <si>
    <t>6.5.</t>
  </si>
  <si>
    <t>6.5.1.</t>
  </si>
  <si>
    <t>6.5.1.0.1.</t>
  </si>
  <si>
    <t>6.5.1.0.2.</t>
  </si>
  <si>
    <t>6.5.1.0.3.</t>
  </si>
  <si>
    <t>6.5.1.0.4.</t>
  </si>
  <si>
    <t>6.5.1.0.5.</t>
  </si>
  <si>
    <t>6.5.1.0.6.</t>
  </si>
  <si>
    <t>6.5.1.0.7.</t>
  </si>
  <si>
    <t>6.5.1.0.8.</t>
  </si>
  <si>
    <t>6.5.1.0.9.</t>
  </si>
  <si>
    <t>6.5.2.</t>
  </si>
  <si>
    <t>6.5.2.0.1.</t>
  </si>
  <si>
    <t>6.5.2.0.2.</t>
  </si>
  <si>
    <t>6.5.2.0.3.</t>
  </si>
  <si>
    <t>6.5.2.0.4.</t>
  </si>
  <si>
    <t>6.5.2.0.5.</t>
  </si>
  <si>
    <t>6.5.2.0.6.</t>
  </si>
  <si>
    <t>6.5.3.</t>
  </si>
  <si>
    <t>6.5.3.0.1.</t>
  </si>
  <si>
    <t>6.5.3.0.2.</t>
  </si>
  <si>
    <t>6.5.3.0.3.</t>
  </si>
  <si>
    <t>6.5.3.0.4.</t>
  </si>
  <si>
    <t>6.5.3.0.5.</t>
  </si>
  <si>
    <t>ARMAÇÃO DE PILAR OU VIGA DE ESTRUTURA CONVENCIONAL DE CONCRETO ARMADO UTILIZANDO AÇO CA-50 DE 12,5 MM - MONTAGEM. AF_06/2022</t>
  </si>
  <si>
    <t>6.5.3.0.6.</t>
  </si>
  <si>
    <t>6.5.3.0.7.</t>
  </si>
  <si>
    <t>6.5.4.</t>
  </si>
  <si>
    <t>6.5.4.0.1.</t>
  </si>
  <si>
    <t>6.5.5.</t>
  </si>
  <si>
    <t>6.5.6.</t>
  </si>
  <si>
    <t>6.5.6.0.1.</t>
  </si>
  <si>
    <t>6.6.</t>
  </si>
  <si>
    <t>6.6.1.</t>
  </si>
  <si>
    <t>6.6.1.0.1.</t>
  </si>
  <si>
    <t>BRACADEIRA METALICA TIPO "U" DIAM. 3/4"</t>
  </si>
  <si>
    <t>6.6.1.0.2.</t>
  </si>
  <si>
    <t>6.6.1.0.3.</t>
  </si>
  <si>
    <t>6.6.1.0.4.</t>
  </si>
  <si>
    <t>6.6.1.0.5.</t>
  </si>
  <si>
    <t>6.6.1.0.6.</t>
  </si>
  <si>
    <t>6.6.1.0.7.</t>
  </si>
  <si>
    <t>6.6.1.0.8.</t>
  </si>
  <si>
    <t>6.6.1.0.9.</t>
  </si>
  <si>
    <t>ELETRODUTO FLEXÍVEL CORRUGADO, PVC, DN 32 MM (1"), PARA CIRCUITOS TERMINAIS, INSTALADO EM LAJE - FORNECIMENTO E INSTALAÇÃO. AF_03/2023</t>
  </si>
  <si>
    <t>6.6.1.0.10.</t>
  </si>
  <si>
    <t>6.6.1.0.11.</t>
  </si>
  <si>
    <t>ELETRODUTO DE PVC RIGIDO DIAMETRO 3/4"</t>
  </si>
  <si>
    <t>6.6.1.0.12.</t>
  </si>
  <si>
    <t>LUVA PVC ROSQUEAVEL DIAMETRO 3/4"</t>
  </si>
  <si>
    <t>6.6.1.0.13.</t>
  </si>
  <si>
    <t>CURVA DE 90 GRAUS DE PVC RIGIDO DIAM. 3/4"</t>
  </si>
  <si>
    <t>6.6.1.0.14.</t>
  </si>
  <si>
    <t>6.6.1.0.15.</t>
  </si>
  <si>
    <t>6.6.1.0.16.</t>
  </si>
  <si>
    <t>6.6.1.0.17.</t>
  </si>
  <si>
    <t>6.6.1.0.18.</t>
  </si>
  <si>
    <t>6.6.1.0.19.</t>
  </si>
  <si>
    <t>6.6.1.0.20.</t>
  </si>
  <si>
    <t>6.6.1.0.21.</t>
  </si>
  <si>
    <t>6.6.1.0.22.</t>
  </si>
  <si>
    <t>6.6.1.0.23.</t>
  </si>
  <si>
    <t>6.6.1.0.24.</t>
  </si>
  <si>
    <t>TAMPA CEGA PARA CONDULETE DE PVC</t>
  </si>
  <si>
    <t>6.6.1.0.25.</t>
  </si>
  <si>
    <t>6.6.1.0.26.</t>
  </si>
  <si>
    <t>6.6.1.0.27.</t>
  </si>
  <si>
    <t>6.6.1.0.28.</t>
  </si>
  <si>
    <t>6.6.1.0.29.</t>
  </si>
  <si>
    <t>6.6.1.0.30.</t>
  </si>
  <si>
    <t>6.6.1.0.31.</t>
  </si>
  <si>
    <t>6.6.1.0.32.</t>
  </si>
  <si>
    <t>6.6.1.0.33.</t>
  </si>
  <si>
    <t>TOMADA BAIXA DE EMBUTIR (2 MÓDULOS), 2P+T 10 A, INCLUINDO SUPORTE E PLACA - FORNECIMENTO E INSTALAÇÃO. AF_03/2023</t>
  </si>
  <si>
    <t>6.6.1.0.34.</t>
  </si>
  <si>
    <t>TOMADA HEXAGONAL 2P + T - 20A - 250V</t>
  </si>
  <si>
    <t>6.6.1.0.35.</t>
  </si>
  <si>
    <t>INTERRUPTOR PARALELO SIMPLES (1 SECAO)</t>
  </si>
  <si>
    <t>6.6.1.0.36.</t>
  </si>
  <si>
    <t>6.6.1.0.37.</t>
  </si>
  <si>
    <t>6.6.1.0.38.</t>
  </si>
  <si>
    <t>6.6.1.0.39.</t>
  </si>
  <si>
    <t>6.6.1.0.40.</t>
  </si>
  <si>
    <t>6.6.1.0.41.</t>
  </si>
  <si>
    <t>6.6.1.0.42.</t>
  </si>
  <si>
    <t>6.6.1.0.43.</t>
  </si>
  <si>
    <t>6.6.1.0.44.</t>
  </si>
  <si>
    <t>QUADRO DE DISTRIBUIÇÃO DE ENERGIA EM CHAPA DE AÇO GALVANIZADO, DE EMBUTIR, COM BARRAMENTO TRIFÁSICO, PARA 12 DISJUNTORES DIN 100A - FORNECIMENTO E INSTALAÇÃO. AF_10/2020</t>
  </si>
  <si>
    <t>6.6.1.0.45.</t>
  </si>
  <si>
    <t>QUADRO DE DISTRIBUIÇÃO DE ENERGIA EM CHAPA DE AÇO GALVANIZADO, DE EMBUTIR, COM BARRAMENTO TRIFÁSICO, PARA 24 DISJUNTORES DIN 100A - FORNECIMENTO E INSTALAÇÃO. AF_10/2020</t>
  </si>
  <si>
    <t>6.6.1.0.46.</t>
  </si>
  <si>
    <t>CABO DE COBRE NU 16 MM2 (6,94 M/KG)</t>
  </si>
  <si>
    <t>6.6.1.0.47.</t>
  </si>
  <si>
    <t>DISJUNTOR TRIPOLAR 40 A 50A</t>
  </si>
  <si>
    <t>6.6.1.0.48.</t>
  </si>
  <si>
    <t>6.6.1.0.49.</t>
  </si>
  <si>
    <t>6.6.1.0.50.</t>
  </si>
  <si>
    <t>6.6.1.0.51.</t>
  </si>
  <si>
    <t>6.6.1.0.52.</t>
  </si>
  <si>
    <t>6.6.1.0.53.</t>
  </si>
  <si>
    <t>6.6.2.</t>
  </si>
  <si>
    <t>6.6.2.0.1.</t>
  </si>
  <si>
    <t>6.6.2.0.2.</t>
  </si>
  <si>
    <t>6.6.2.0.3.</t>
  </si>
  <si>
    <t>6.6.2.0.4.</t>
  </si>
  <si>
    <t>6.6.2.0.5.</t>
  </si>
  <si>
    <t>6.6.2.0.6.</t>
  </si>
  <si>
    <t>6.6.2.0.7.</t>
  </si>
  <si>
    <t>6.6.2.0.8.</t>
  </si>
  <si>
    <t>6.6.2.0.9.</t>
  </si>
  <si>
    <t>6.6.2.0.10.</t>
  </si>
  <si>
    <t>6.6.2.0.11.</t>
  </si>
  <si>
    <t>6.6.2.0.12.</t>
  </si>
  <si>
    <t>6.6.2.0.13.</t>
  </si>
  <si>
    <t>6.6.2.0.14.</t>
  </si>
  <si>
    <t>6.6.2.0.15.</t>
  </si>
  <si>
    <t>ESPELHO BAQUELITE 4" X 2" 1 FURO RJ-45</t>
  </si>
  <si>
    <t>6.6.2.0.16.</t>
  </si>
  <si>
    <t>6.6.2.0.17.</t>
  </si>
  <si>
    <t>6.6.2.0.18.</t>
  </si>
  <si>
    <t>6.6.2.0.19.</t>
  </si>
  <si>
    <t>6.6.2.0.20.</t>
  </si>
  <si>
    <t>6.6.2.0.21.</t>
  </si>
  <si>
    <t>6.6.2.0.22.</t>
  </si>
  <si>
    <t>6.6.2.0.23.</t>
  </si>
  <si>
    <t>6.6.2.0.24.</t>
  </si>
  <si>
    <t>6.6.2.0.25.</t>
  </si>
  <si>
    <t>TAMPA CEGA PLASTICA RETANGULAR 4"X2"</t>
  </si>
  <si>
    <t>6.6.2.0.26.</t>
  </si>
  <si>
    <t>6.6.2.0.27.</t>
  </si>
  <si>
    <t>6.7.</t>
  </si>
  <si>
    <t>6.7.1.</t>
  </si>
  <si>
    <t>6.7.1.1.</t>
  </si>
  <si>
    <t>6.7.1.1.1.</t>
  </si>
  <si>
    <t>6.7.1.2.</t>
  </si>
  <si>
    <t>PIA E ACESSÓRIOS</t>
  </si>
  <si>
    <t>6.7.1.2.1.</t>
  </si>
  <si>
    <t>TORNEIRA CROMADA TUBO MÓVEL, DE MESA, 1/2 OU 3/4, PARA PIA DE COZINHA, PADRÃO ALTO - FORNECIMENTO E INSTALAÇÃO. AF_01/2020</t>
  </si>
  <si>
    <t>6.7.1.2.2.</t>
  </si>
  <si>
    <t>SIFAO PARA PIA 1.1/2" X 2" METAL</t>
  </si>
  <si>
    <t>6.7.1.2.3.</t>
  </si>
  <si>
    <t>VALVULA PARA PIA TIPO AMERICANA DIAMETRO 3.1/2" (METALICA)</t>
  </si>
  <si>
    <t>6.7.1.2.4.</t>
  </si>
  <si>
    <t>CUBA INOX 46X30X15CM E=0,6MM-AÇO 304 (CUBA Nº 1)</t>
  </si>
  <si>
    <t>6.7.1.3.</t>
  </si>
  <si>
    <t>6.7.1.3.1.</t>
  </si>
  <si>
    <t>REGISTRO DE GAVETA C/CANOPLA DIAMETRO 1.1/4"</t>
  </si>
  <si>
    <t>6.7.2.</t>
  </si>
  <si>
    <t>6.7.2.1.</t>
  </si>
  <si>
    <t>6.7.2.1.1.</t>
  </si>
  <si>
    <t>6.7.2.1.2.</t>
  </si>
  <si>
    <t>TUBO SOLDAVEL PVC MARROM DIAM. 32 MM</t>
  </si>
  <si>
    <t>6.7.2.1.3.</t>
  </si>
  <si>
    <t>6.7.2.2.</t>
  </si>
  <si>
    <t>6.7.2.2.1.</t>
  </si>
  <si>
    <t>ADAPTADOR SOLDÁVEL CURTO C/ BOLSA E ROSCA PARA REGISTRO 40X1 1/4"</t>
  </si>
  <si>
    <t>6.7.2.3.</t>
  </si>
  <si>
    <t>6.7.2.3.1.</t>
  </si>
  <si>
    <t>6.7.2.3.2.</t>
  </si>
  <si>
    <t>6.7.2.3.3.</t>
  </si>
  <si>
    <t>6.7.2.4.</t>
  </si>
  <si>
    <t>6.7.2.4.1.</t>
  </si>
  <si>
    <t>BUCHA DE REDUCAO SOLDÁVEL CURTA 32 X 25 MM</t>
  </si>
  <si>
    <t>6.7.2.4.2.</t>
  </si>
  <si>
    <t>BUCHA DE REDUÇÃO SOLDAVEL LONGA 40 X 25 MM</t>
  </si>
  <si>
    <t>6.7.2.5.</t>
  </si>
  <si>
    <t>6.7.2.5.1.</t>
  </si>
  <si>
    <t>JOELHO 45 GRAUS SOLDAVEL 25 MM</t>
  </si>
  <si>
    <t>6.7.2.5.2.</t>
  </si>
  <si>
    <t>6.7.2.5.3.</t>
  </si>
  <si>
    <t>JOELHO 90 GRAUS SOLDAVEL DIAMETRO 40 mm (1.1/4")</t>
  </si>
  <si>
    <t>6.7.2.5.4.</t>
  </si>
  <si>
    <t>6.7.2.6.</t>
  </si>
  <si>
    <t>6.7.2.6.1.</t>
  </si>
  <si>
    <t>TE 90 GRAUS SOLDAVEL DIAMETRO 40 MM</t>
  </si>
  <si>
    <t>6.7.2.6.2.</t>
  </si>
  <si>
    <t>6.7.2.6.3.</t>
  </si>
  <si>
    <t>TE REDUCAO 90 GRAUS SOLDAVEL 40 X 32 mm</t>
  </si>
  <si>
    <t>6.7.2.7.</t>
  </si>
  <si>
    <t>6.7.2.7.1.</t>
  </si>
  <si>
    <t>6.7.2.7.2.</t>
  </si>
  <si>
    <t>6.7.3.</t>
  </si>
  <si>
    <t>6.7.3.1.</t>
  </si>
  <si>
    <t>6.7.3.1.1.</t>
  </si>
  <si>
    <t>6.7.3.1.2.</t>
  </si>
  <si>
    <t>6.7.3.1.3.</t>
  </si>
  <si>
    <t>6.7.3.2.</t>
  </si>
  <si>
    <t>6.7.3.2.1.</t>
  </si>
  <si>
    <t>6.7.3.2.2.</t>
  </si>
  <si>
    <t>JOELHO 90 GRAUS DIAMETRO 40 MM (ESGOTO)</t>
  </si>
  <si>
    <t>6.7.3.2.3.</t>
  </si>
  <si>
    <t>6.7.3.2.4.</t>
  </si>
  <si>
    <t>6.7.3.3.</t>
  </si>
  <si>
    <t>LUVAS</t>
  </si>
  <si>
    <t>6.7.3.3.1.</t>
  </si>
  <si>
    <t>LUVA SIMPLES DIAMETRO 40 MM - (ESGOTO)</t>
  </si>
  <si>
    <t>6.7.3.3.2.</t>
  </si>
  <si>
    <t>LUVA SIMPLES DIAMETRO 50 MM - (ESGOTO)</t>
  </si>
  <si>
    <t>6.7.3.3.3.</t>
  </si>
  <si>
    <t>LUVA SIMPLES DIAMETRO 75 MM - (ESGOTO)</t>
  </si>
  <si>
    <t>6.7.3.4.</t>
  </si>
  <si>
    <t>6.7.3.4.1.</t>
  </si>
  <si>
    <t>6.7.3.4.2.</t>
  </si>
  <si>
    <t>TE SANITARIO DIAMETRO 75 X 50 MM (ESGOTO)</t>
  </si>
  <si>
    <t>6.7.3.5.</t>
  </si>
  <si>
    <t>6.7.3.5.1.</t>
  </si>
  <si>
    <t>6.7.3.5.2.</t>
  </si>
  <si>
    <t>6.7.3.5.3.</t>
  </si>
  <si>
    <t>TUBO PVC, SERIE NORMAL, ESGOTO PREDIAL, DN 75 MM, FORNECIDO E INSTALADO EM PRUMADA DE ESGOTO SANITÁRIO OU VENTILAÇÃO. AF_08/2022</t>
  </si>
  <si>
    <t>6.7.4.</t>
  </si>
  <si>
    <t>6.7.4.0.1.</t>
  </si>
  <si>
    <t>6.7.4.0.2.</t>
  </si>
  <si>
    <t>6.7.4.0.3.</t>
  </si>
  <si>
    <t>6.8.</t>
  </si>
  <si>
    <t>6.8.0.0.1.</t>
  </si>
  <si>
    <t>6.8.0.0.2.</t>
  </si>
  <si>
    <t>6.9.</t>
  </si>
  <si>
    <t>6.9.0.0.1.</t>
  </si>
  <si>
    <t>6.10.</t>
  </si>
  <si>
    <t>6.10.1.</t>
  </si>
  <si>
    <t>6.11.</t>
  </si>
  <si>
    <t>6.11.0.0.1.</t>
  </si>
  <si>
    <t>6.11.0.0.2.</t>
  </si>
  <si>
    <t>6.11.0.0.3.</t>
  </si>
  <si>
    <t>6.11.0.0.4.</t>
  </si>
  <si>
    <t>6.12.</t>
  </si>
  <si>
    <t>6.12.0.0.1.</t>
  </si>
  <si>
    <t>6.12.0.0.2.</t>
  </si>
  <si>
    <t>6.12.0.0.3.</t>
  </si>
  <si>
    <t>6.12.0.0.4.</t>
  </si>
  <si>
    <t>6.12.0.0.5.</t>
  </si>
  <si>
    <t>COMP 243_SEE</t>
  </si>
  <si>
    <t>BRISE METÁLICO - EXCLUSO PINTURA - SEC XXI (GOINFRA)</t>
  </si>
  <si>
    <t>6.13.</t>
  </si>
  <si>
    <t>6.13.0.0.1.</t>
  </si>
  <si>
    <t>6.14.</t>
  </si>
  <si>
    <t>6.14.0.0.1.</t>
  </si>
  <si>
    <t>6.14.0.0.2.</t>
  </si>
  <si>
    <t>6.14.0.0.3.</t>
  </si>
  <si>
    <t>6.14.0.0.4.</t>
  </si>
  <si>
    <t>6.15.</t>
  </si>
  <si>
    <t>6.15.0.0.1.</t>
  </si>
  <si>
    <t>6.15.0.0.2.</t>
  </si>
  <si>
    <t>6.16.</t>
  </si>
  <si>
    <t>6.16.0.0.1.</t>
  </si>
  <si>
    <t>6.16.0.0.2.</t>
  </si>
  <si>
    <t>6.16.0.0.3.</t>
  </si>
  <si>
    <t>6.16.0.0.4.</t>
  </si>
  <si>
    <t>6.16.0.0.5.</t>
  </si>
  <si>
    <t>6.17.</t>
  </si>
  <si>
    <t>6.17.0.0.1.</t>
  </si>
  <si>
    <t>BATE CARTEIRA ENVERNIZADO E ASSENT. 2,5 X 12 CM</t>
  </si>
  <si>
    <t>6.18.</t>
  </si>
  <si>
    <t>6.18.1.</t>
  </si>
  <si>
    <t>6.18.1.0.1.</t>
  </si>
  <si>
    <t>6.18.1.0.2.</t>
  </si>
  <si>
    <t>6.18.2.</t>
  </si>
  <si>
    <t>6.18.2.0.1.</t>
  </si>
  <si>
    <t>6.18.2.0.2.</t>
  </si>
  <si>
    <t>6.18.3.</t>
  </si>
  <si>
    <t>6.18.3.0.1.</t>
  </si>
  <si>
    <t>6.18.4.</t>
  </si>
  <si>
    <t>6.18.4.0.1.</t>
  </si>
  <si>
    <t>6.18.5.</t>
  </si>
  <si>
    <t>6.18.5.0.1.</t>
  </si>
  <si>
    <t>6.18.6.</t>
  </si>
  <si>
    <t>6.18.6.0.1.</t>
  </si>
  <si>
    <t>6.19.</t>
  </si>
  <si>
    <t>6.19.0.0.1.</t>
  </si>
  <si>
    <t>6.19.0.0.2.</t>
  </si>
  <si>
    <t>6.19.0.0.3.</t>
  </si>
  <si>
    <t>7.1.</t>
  </si>
  <si>
    <t>7.1.0.0.1.</t>
  </si>
  <si>
    <t>7.2.</t>
  </si>
  <si>
    <t>7.2.0.0.1.</t>
  </si>
  <si>
    <t>7.3.</t>
  </si>
  <si>
    <t>7.3.1.</t>
  </si>
  <si>
    <t>7.3.1.0.1.</t>
  </si>
  <si>
    <t>7.3.1.0.2.</t>
  </si>
  <si>
    <t>7.3.2.</t>
  </si>
  <si>
    <t>INST. DE GÁS</t>
  </si>
  <si>
    <t>7.3.2.0.1.</t>
  </si>
  <si>
    <t>7.3.2.0.2.</t>
  </si>
  <si>
    <t>7.4.</t>
  </si>
  <si>
    <t>7.4.1.</t>
  </si>
  <si>
    <t>7.4.1.0.1.</t>
  </si>
  <si>
    <t>7.4.1.0.2.</t>
  </si>
  <si>
    <t>7.4.1.0.3.</t>
  </si>
  <si>
    <t>7.4.2.</t>
  </si>
  <si>
    <t>7.4.2.0.1.</t>
  </si>
  <si>
    <t>7.4.2.0.2.</t>
  </si>
  <si>
    <t>7.4.2.0.3.</t>
  </si>
  <si>
    <t>7.4.2.0.4.</t>
  </si>
  <si>
    <t>7.4.2.0.5.</t>
  </si>
  <si>
    <t>7.4.2.0.6.</t>
  </si>
  <si>
    <t>7.4.2.0.7.</t>
  </si>
  <si>
    <t>7.4.3.</t>
  </si>
  <si>
    <t>7.4.3.0.1.</t>
  </si>
  <si>
    <t>7.4.3.0.2.</t>
  </si>
  <si>
    <t>7.4.4.</t>
  </si>
  <si>
    <t>7.4.4.0.1.</t>
  </si>
  <si>
    <t>7.5.</t>
  </si>
  <si>
    <t>7.5.1.</t>
  </si>
  <si>
    <t>7.5.1.0.1.</t>
  </si>
  <si>
    <t>7.5.1.0.2.</t>
  </si>
  <si>
    <t>7.5.1.0.3.</t>
  </si>
  <si>
    <t>7.5.1.0.4.</t>
  </si>
  <si>
    <t>7.5.1.0.5.</t>
  </si>
  <si>
    <t>7.5.1.0.6.</t>
  </si>
  <si>
    <t>7.5.1.0.7.</t>
  </si>
  <si>
    <t>7.5.1.0.8.</t>
  </si>
  <si>
    <t>7.5.1.0.9.</t>
  </si>
  <si>
    <t>7.5.2.</t>
  </si>
  <si>
    <t>7.5.2.0.1.</t>
  </si>
  <si>
    <t>7.5.2.0.2.</t>
  </si>
  <si>
    <t>7.5.2.0.3.</t>
  </si>
  <si>
    <t>7.5.2.0.4.</t>
  </si>
  <si>
    <t>7.5.2.0.5.</t>
  </si>
  <si>
    <t>7.5.3.</t>
  </si>
  <si>
    <t>7.5.3.0.1.</t>
  </si>
  <si>
    <t>7.5.3.0.2.</t>
  </si>
  <si>
    <t>7.5.3.0.3.</t>
  </si>
  <si>
    <t>7.5.3.0.4.</t>
  </si>
  <si>
    <t>7.5.3.0.5.</t>
  </si>
  <si>
    <t>7.5.4.</t>
  </si>
  <si>
    <t>7.5.4.0.1.</t>
  </si>
  <si>
    <t>7.5.5.</t>
  </si>
  <si>
    <t>7.5.5.0.1.</t>
  </si>
  <si>
    <t>7.5.6.</t>
  </si>
  <si>
    <t>7.5.6.0.1.</t>
  </si>
  <si>
    <t>7.6.</t>
  </si>
  <si>
    <t>7.6.1.</t>
  </si>
  <si>
    <t>7.6.1.0.1.</t>
  </si>
  <si>
    <t>7.6.1.0.2.</t>
  </si>
  <si>
    <t>7.6.1.0.3.</t>
  </si>
  <si>
    <t>7.6.1.0.4.</t>
  </si>
  <si>
    <t>7.6.1.0.5.</t>
  </si>
  <si>
    <t>7.6.1.0.6.</t>
  </si>
  <si>
    <t>7.6.1.0.7.</t>
  </si>
  <si>
    <t>7.6.1.0.8.</t>
  </si>
  <si>
    <t>7.6.1.0.9.</t>
  </si>
  <si>
    <t>7.6.1.0.10.</t>
  </si>
  <si>
    <t>7.6.1.0.11.</t>
  </si>
  <si>
    <t>7.6.1.0.12.</t>
  </si>
  <si>
    <t>7.6.1.0.13.</t>
  </si>
  <si>
    <t>7.6.1.0.14.</t>
  </si>
  <si>
    <t>7.6.1.0.15.</t>
  </si>
  <si>
    <t>7.6.1.0.16.</t>
  </si>
  <si>
    <t>ELETRODUTO EM AÇO ZINCADO DIÂMETRO 1"</t>
  </si>
  <si>
    <t>7.6.1.0.17.</t>
  </si>
  <si>
    <t>LUVA EM AÇO ZINCADO DIÂMETRO 1"</t>
  </si>
  <si>
    <t>7.6.1.0.18.</t>
  </si>
  <si>
    <t>CURVA 90 GRAUS AÇO ZINCADO DIÂMETRO 1"</t>
  </si>
  <si>
    <t>7.6.1.0.19.</t>
  </si>
  <si>
    <t>7.6.1.0.20.</t>
  </si>
  <si>
    <t>7.6.1.0.21.</t>
  </si>
  <si>
    <t>7.6.1.0.22.</t>
  </si>
  <si>
    <t>7.6.1.0.23.</t>
  </si>
  <si>
    <t>7.6.1.0.24.</t>
  </si>
  <si>
    <t>7.6.1.0.25.</t>
  </si>
  <si>
    <t>7.6.1.0.26.</t>
  </si>
  <si>
    <t>CABO FLEXÍVEL, PVC (70° C), 450/750 V, 4 MM2</t>
  </si>
  <si>
    <t>7.6.1.0.27.</t>
  </si>
  <si>
    <t>7.6.1.0.28.</t>
  </si>
  <si>
    <t>7.6.1.0.29.</t>
  </si>
  <si>
    <t>7.6.1.0.30.</t>
  </si>
  <si>
    <t>7.6.1.0.31.</t>
  </si>
  <si>
    <t>7.6.1.0.32.</t>
  </si>
  <si>
    <t>7.6.1.0.33.</t>
  </si>
  <si>
    <t>7.6.1.0.34.</t>
  </si>
  <si>
    <t>7.6.1.0.35.</t>
  </si>
  <si>
    <t>7.6.1.0.36.</t>
  </si>
  <si>
    <t>7.6.1.0.37.</t>
  </si>
  <si>
    <t>LÂMPADA TUBULAR LED DE 18/20 W, BASE G13 - FORNECIMENTO E INSTALAÇÃO. AF_02/2020_PS</t>
  </si>
  <si>
    <t>7.6.1.0.38.</t>
  </si>
  <si>
    <t>7.6.1.0.39.</t>
  </si>
  <si>
    <t>7.6.1.0.40.</t>
  </si>
  <si>
    <t>7.6.1.0.41.</t>
  </si>
  <si>
    <t>LUMINÁRIA ARANDELA TIPO MEIA LUA, DE SOBREPOR, COM 1 LÂMPADA FLUORESCENTE DE 15 W, SEM REATOR - FORNECIMENTO E INSTALAÇÃO. AF_02/2020</t>
  </si>
  <si>
    <t>7.6.1.0.42.</t>
  </si>
  <si>
    <t>7.6.1.0.43.</t>
  </si>
  <si>
    <t>7.6.1.0.44.</t>
  </si>
  <si>
    <t>7.6.1.0.45.</t>
  </si>
  <si>
    <t>7.6.1.0.46.</t>
  </si>
  <si>
    <t>7.6.1.0.47.</t>
  </si>
  <si>
    <t>7.6.1.0.48.</t>
  </si>
  <si>
    <t>DISJUNTOR MONOPOLAR TIPO DIN, CORRENTE NOMINAL DE 25A - FORNECIMENTO E INSTALAÇÃO. AF_10/2020</t>
  </si>
  <si>
    <t>7.6.1.0.49.</t>
  </si>
  <si>
    <t>7.6.1.0.50.</t>
  </si>
  <si>
    <t>7.6.1.0.51.</t>
  </si>
  <si>
    <t>7.7.</t>
  </si>
  <si>
    <t>7.7.1.</t>
  </si>
  <si>
    <t>7.7.1.1.</t>
  </si>
  <si>
    <t>7.7.1.1.1.</t>
  </si>
  <si>
    <t>7.7.1.1.2.</t>
  </si>
  <si>
    <t>7.7.1.1.3.</t>
  </si>
  <si>
    <t>7.7.1.1.4.</t>
  </si>
  <si>
    <t>7.7.1.1.5.</t>
  </si>
  <si>
    <t>7.7.1.1.6.</t>
  </si>
  <si>
    <t>7.7.1.2.</t>
  </si>
  <si>
    <t>7.7.1.2.1.</t>
  </si>
  <si>
    <t>LAVATÓRIO MÉDIO SEM COLUNA</t>
  </si>
  <si>
    <t>7.7.1.2.2.</t>
  </si>
  <si>
    <t>FIXACAO P/LAVATORIO (PAR)</t>
  </si>
  <si>
    <t>PAR</t>
  </si>
  <si>
    <t>7.7.1.2.3.</t>
  </si>
  <si>
    <t>7.7.1.2.4.</t>
  </si>
  <si>
    <t>7.7.1.2.5.</t>
  </si>
  <si>
    <t>TORNEIRA DE MESA PARA LAVATÓRIO DIÂMETRO DE 1/2"</t>
  </si>
  <si>
    <t>7.7.1.2.6.</t>
  </si>
  <si>
    <t>7.7.1.3.</t>
  </si>
  <si>
    <t>7.7.1.3.1.</t>
  </si>
  <si>
    <t>7.7.1.3.2.</t>
  </si>
  <si>
    <t>7.7.1.3.3.</t>
  </si>
  <si>
    <t>7.7.1.3.4.</t>
  </si>
  <si>
    <t>7.7.1.4.</t>
  </si>
  <si>
    <t>TANQUES / TORNEIRAS</t>
  </si>
  <si>
    <t>7.7.1.4.1.</t>
  </si>
  <si>
    <t>TANQUE MARMORE/GRANITO SINTÉTICO  / 1 BATEDOR</t>
  </si>
  <si>
    <t>7.7.1.4.2.</t>
  </si>
  <si>
    <t>TORNEIRA DE PAREDE PARA TANQUE COM AREJADOR DIÂMETRO DE 1/2" E 3/4"</t>
  </si>
  <si>
    <t>7.7.1.4.3.</t>
  </si>
  <si>
    <t>SIFAO PARA TANQUE 1" X 1.1/2" - PVC</t>
  </si>
  <si>
    <t>7.7.1.4.4.</t>
  </si>
  <si>
    <t>7.7.1.5.</t>
  </si>
  <si>
    <t>7.7.1.5.1.</t>
  </si>
  <si>
    <t>REGISTRO DE GAVETA BRUTO DIAMETRO 1"</t>
  </si>
  <si>
    <t>7.7.1.5.2.</t>
  </si>
  <si>
    <t>7.7.1.5.3.</t>
  </si>
  <si>
    <t>REGISTRO DE GAVETA BRUTO DIAMETRO 2"</t>
  </si>
  <si>
    <t>7.7.1.5.4.</t>
  </si>
  <si>
    <t>REGISTRO DE PRESSAO C/CANOPLA CROMADA DIAM.3/4"</t>
  </si>
  <si>
    <t>7.7.2.</t>
  </si>
  <si>
    <t>7.7.2.1.</t>
  </si>
  <si>
    <t>7.7.2.1.1.</t>
  </si>
  <si>
    <t>7.7.2.1.2.</t>
  </si>
  <si>
    <t>7.7.2.1.3.</t>
  </si>
  <si>
    <t>7.7.2.1.4.</t>
  </si>
  <si>
    <t>7.7.2.1.5.</t>
  </si>
  <si>
    <t>7.7.2.2.</t>
  </si>
  <si>
    <t>7.7.2.2.1.</t>
  </si>
  <si>
    <t>7.7.2.2.2.</t>
  </si>
  <si>
    <t>ADAPTADOR SOLDÁVEL CURTO C/ BOLSA E ROSCA PARA REGISTRO 32X1"</t>
  </si>
  <si>
    <t>7.7.2.2.3.</t>
  </si>
  <si>
    <t>ADAPTADOR SOLDÁVEL CURTO C/ BOLSA E ROSCA PARA REGISTRO 60X2"</t>
  </si>
  <si>
    <t>7.7.2.3.</t>
  </si>
  <si>
    <t>7.7.2.3.1.</t>
  </si>
  <si>
    <t>7.7.2.3.2.</t>
  </si>
  <si>
    <t>7.7.2.3.3.</t>
  </si>
  <si>
    <t>7.7.2.4.</t>
  </si>
  <si>
    <t>7.7.2.4.1.</t>
  </si>
  <si>
    <t>7.7.2.4.2.</t>
  </si>
  <si>
    <t>LUVA DE REDUÇÃO, PVC, SOLDÁVEL, DN 60MM X 50MM, INSTALADO EM PRUMADA DE ÁGUA - FORNECIMENTO E INSTALAÇÃO. AF_06/2022</t>
  </si>
  <si>
    <t>7.7.2.4.3.</t>
  </si>
  <si>
    <t>LUVA DE REDUÇÃO, PVC, SOLDÁVEL, DN 50MM X 25MM, INSTALADO EM PRUMADA DE ÁGUA   FORNECIMENTO E INSTALAÇÃO. AF_06/2022</t>
  </si>
  <si>
    <t>7.7.2.5.</t>
  </si>
  <si>
    <t>7.7.2.5.1.</t>
  </si>
  <si>
    <t>7.7.2.5.2.</t>
  </si>
  <si>
    <t>7.7.2.5.3.</t>
  </si>
  <si>
    <t>7.7.2.5.4.</t>
  </si>
  <si>
    <t>7.7.2.6.</t>
  </si>
  <si>
    <t>7.7.2.6.1.</t>
  </si>
  <si>
    <t>7.7.2.6.2.</t>
  </si>
  <si>
    <t>7.7.2.6.3.</t>
  </si>
  <si>
    <t>7.7.2.6.4.</t>
  </si>
  <si>
    <t>TE REDUCAO 90 GRAUS SOLDAVEL 50 X 25 mm</t>
  </si>
  <si>
    <t>7.7.2.6.5.</t>
  </si>
  <si>
    <t>TE 90 GRAUS SOLDAVEL COM ROSCA NA BOLSA CENTRAL 25 X 25 X 1/2"</t>
  </si>
  <si>
    <t>7.7.2.7.</t>
  </si>
  <si>
    <t>7.7.2.7.1.</t>
  </si>
  <si>
    <t>7.7.2.7.2.</t>
  </si>
  <si>
    <t>7.7.3.</t>
  </si>
  <si>
    <t>7.7.3.1.</t>
  </si>
  <si>
    <t>7.7.3.1.2.</t>
  </si>
  <si>
    <t>7.7.3.1.3.</t>
  </si>
  <si>
    <t>GRELHA QUADRADA BRANCA DIAM. 150 MM</t>
  </si>
  <si>
    <t>7.7.3.1.4.</t>
  </si>
  <si>
    <t>PROLONGAMENTO PARA CAIXA SIFONADA 100 MM</t>
  </si>
  <si>
    <t>7.7.3.1.5.</t>
  </si>
  <si>
    <t>CORPO RALO SECO CILINDRICO 100 X 40</t>
  </si>
  <si>
    <t>7.7.3.1.6.</t>
  </si>
  <si>
    <t>GRELHA REDONDA BRANCA DIAM. 100 MM</t>
  </si>
  <si>
    <t>7.7.3.2.</t>
  </si>
  <si>
    <t>7.7.3.2.1.</t>
  </si>
  <si>
    <t>7.7.3.2.2.</t>
  </si>
  <si>
    <t>7.7.3.2.3.</t>
  </si>
  <si>
    <t>7.7.3.2.4.</t>
  </si>
  <si>
    <t>7.7.3.2.5.</t>
  </si>
  <si>
    <t>JOELHO 90 GRAUS DIAMETRO 100 MM (ESGOTO)</t>
  </si>
  <si>
    <t>7.7.3.2.6.</t>
  </si>
  <si>
    <t>7.7.3.3.</t>
  </si>
  <si>
    <t>JUNÇÕES</t>
  </si>
  <si>
    <t>7.7.3.3.1.</t>
  </si>
  <si>
    <t>JUNCAO 45 GRAUS DIAMETRO 40 MM (ESGOTO)</t>
  </si>
  <si>
    <t>7.7.3.3.2.</t>
  </si>
  <si>
    <t>JUNCAO SIMPLES DIAMETRO 50 X 50 MM (ESGOTO)</t>
  </si>
  <si>
    <t>7.7.3.3.3.</t>
  </si>
  <si>
    <t>JUNCAO SIMPLES DIAM. 75 X 50 MM (ESGOTO)</t>
  </si>
  <si>
    <t>7.7.3.3.4.</t>
  </si>
  <si>
    <t>JUNCAO SIMPLES DIAM. 100 X 50 MM (ESGOTO)</t>
  </si>
  <si>
    <t>7.7.3.3.5.</t>
  </si>
  <si>
    <t>JUNCAO SIMPLES DIAMETRO 100 X 75 MM (ESGOTO)</t>
  </si>
  <si>
    <t>7.7.3.3.6.</t>
  </si>
  <si>
    <t>JUNCAO SIMPLES DIAMETRO 75 X 75 MM (ESGOTO)</t>
  </si>
  <si>
    <t>7.7.3.4.</t>
  </si>
  <si>
    <t>7.7.3.4.1.</t>
  </si>
  <si>
    <t>7.7.3.4.2.</t>
  </si>
  <si>
    <t>7.7.3.4.3.</t>
  </si>
  <si>
    <t>7.7.3.4.4.</t>
  </si>
  <si>
    <t>LUVA SIMPLES DIAMETRO 100 mm - (ESGOTO)</t>
  </si>
  <si>
    <t>7.7.3.4.5.</t>
  </si>
  <si>
    <t>BUCHA DE REDUÇÃO LONGA, PVC, SERIE R, ÁGUA PLUVIAL, DN 50 X 40 MM, JUNTA ELÁSTICA, FORNECIDO E INSTALADO EM RAMAL DE ENCAMINHAMENTO. AF_06/2022</t>
  </si>
  <si>
    <t>7.7.3.5.</t>
  </si>
  <si>
    <t>REDUÇÕES</t>
  </si>
  <si>
    <t>7.7.3.5.1.</t>
  </si>
  <si>
    <t>REDUCAO EXCENTRICA 75 X 50 MM (ESGOTO)</t>
  </si>
  <si>
    <t>7.7.3.5.2.</t>
  </si>
  <si>
    <t>REDUCAO EXCENTRICA 100 X 75 MM (ESGOTO)</t>
  </si>
  <si>
    <t>7.7.3.6.</t>
  </si>
  <si>
    <t>7.7.3.6.1.</t>
  </si>
  <si>
    <t>7.7.3.7.</t>
  </si>
  <si>
    <t>7.7.3.7.1.</t>
  </si>
  <si>
    <t>7.7.3.7.2.</t>
  </si>
  <si>
    <t>7.7.3.7.3.</t>
  </si>
  <si>
    <t>7.7.3.7.4.</t>
  </si>
  <si>
    <t>7.7.4.</t>
  </si>
  <si>
    <t>7.7.4.0.1.</t>
  </si>
  <si>
    <t>7.7.4.0.2.</t>
  </si>
  <si>
    <t>7.7.4.0.3.</t>
  </si>
  <si>
    <t>CAIXA DE GORDURA 600 L. CONCRETO PADRÃO GOINFRA IMPERMEABILIZADA</t>
  </si>
  <si>
    <t>7.7.4.0.4.</t>
  </si>
  <si>
    <t>7.8.</t>
  </si>
  <si>
    <t>7.8.1.</t>
  </si>
  <si>
    <t>PEÇAS E ACESSÓRIOS 4 CILINDROS</t>
  </si>
  <si>
    <t>7.8.1.0.1.</t>
  </si>
  <si>
    <t>7.8.1.0.2.</t>
  </si>
  <si>
    <t>COMP 382_SEE</t>
  </si>
  <si>
    <t>7.8.1.0.3.</t>
  </si>
  <si>
    <t>COMP 383_SEE</t>
  </si>
  <si>
    <t>BUCHA DE REDUCAO DE FERRO GALVANIZADO, COM ROSCA BSP, DE 1/2" X 1/4" (GOINFRA + SINAPI)</t>
  </si>
  <si>
    <t>7.8.1.0.4.</t>
  </si>
  <si>
    <t>LUVA REDUÇÃO DE FERRO MALEÁVEL GALVANIZADO 3/4" X 1/2", CLASSE 150, ROSCA NPT - NBR 6925</t>
  </si>
  <si>
    <t>7.8.1.0.5.</t>
  </si>
  <si>
    <t>NIPLE, EM FERRO GALVANIZADO, CONEXÃO ROSQUEADA, DN 15 (1/2"), INSTALADO EM RAMAIS E SUB-RAMAIS DE GÁS - FORNECIMENTO E INSTALAÇÃO. AF_10/2020</t>
  </si>
  <si>
    <t>7.8.1.0.6.</t>
  </si>
  <si>
    <t>NIPLE DUPLO DE FERRO MALEÁVEL GALVANIZADO 3/4" CLASSE 300 ROSCA NPT - NBR 6925</t>
  </si>
  <si>
    <t>7.8.1.0.7.</t>
  </si>
  <si>
    <t>COMP 212_SEE</t>
  </si>
  <si>
    <t>NIPLE DE REDUÇÃO 1/2" X 1/4" BSP (GOINFRA + SINAPI)</t>
  </si>
  <si>
    <t>7.8.1.0.8.</t>
  </si>
  <si>
    <t>COMP 213_SEE</t>
  </si>
  <si>
    <t>NIPLE DE REDUÇÃO 3/4" X 1/2" BSP (GOINFRA + SINAPI)</t>
  </si>
  <si>
    <t>7.8.1.0.9.</t>
  </si>
  <si>
    <t>7.8.1.0.10.</t>
  </si>
  <si>
    <t>JOELHO 90 GRAUS, EM FERRO GALVANIZADO, CONEXÃO ROSQUEADA, DN 20 (3/4"), INSTALADO EM RAMAIS E SUB-RAMAIS DE GÁS - FORNECIMENTO E INSTALAÇÃO. AF_10/2020</t>
  </si>
  <si>
    <t>7.8.1.0.11.</t>
  </si>
  <si>
    <t>COMP 237_SEE</t>
  </si>
  <si>
    <t>FITA ANTICORROSIVA (GOINFRA + SINAPI)</t>
  </si>
  <si>
    <t>7.8.1.0.12.</t>
  </si>
  <si>
    <t>VÁLVULA DE ESFERA TRIPARTIDA 3/4", PASSAGEM PLENA, ROSCA NPT, CLASSE 300 - NORMA ASME B16.34</t>
  </si>
  <si>
    <t>7.8.1.0.13.</t>
  </si>
  <si>
    <t>TE DE FERRO MALEÁVEL GALVANIZADO 3/4" CLASSE 150 ROSCA NPT NBR 6925</t>
  </si>
  <si>
    <t>7.8.1.0.14.</t>
  </si>
  <si>
    <t>COMP 542_SEE</t>
  </si>
  <si>
    <t>VÁLVULA UGV-1 3/4" - FORNECIMENTO E INSTALAÇÃO (GOINFRA + ORSE)</t>
  </si>
  <si>
    <t>7.8.1.0.15.</t>
  </si>
  <si>
    <t>COMP 543_SEE</t>
  </si>
  <si>
    <t>VÁLVULA UGV-1 1/2" - FORNECIMENTO E INSTALAÇÃO (GOINFRA + ORSE)</t>
  </si>
  <si>
    <t>7.8.1.0.16.</t>
  </si>
  <si>
    <t>VÁLVULA DE RETENÇÃO EM LATÃO 7/16" NS (I) X 1/2" NPT (E)</t>
  </si>
  <si>
    <t>7.8.1.0.17.</t>
  </si>
  <si>
    <t>COMP 496_SEE</t>
  </si>
  <si>
    <t>7.8.1.0.18.</t>
  </si>
  <si>
    <t>COMP 210_SEE</t>
  </si>
  <si>
    <t>REGULADOR DE 1º ESTÁGIO 60KG/H MODELO AP-40 COM MANÔMETRO (GOINFRA + ORSE)</t>
  </si>
  <si>
    <t>7.8.1.0.19.</t>
  </si>
  <si>
    <t>7.8.1.0.20.</t>
  </si>
  <si>
    <t>COMP 235_SEE</t>
  </si>
  <si>
    <t>PLACA DE SINALIZAÇÃO EM PVC COD 01 - (300X300) PROIBIDO FUMAR (GOINFRA + SINAPI)</t>
  </si>
  <si>
    <t>7.8.1.0.21.</t>
  </si>
  <si>
    <t>COMP 236_SEE</t>
  </si>
  <si>
    <t>PLACA DE SINALIZAÇÃO EM PVC COD 06 - (300X300) PERIGO INFLAMÁVEL  (GOINFRA + SINAPI)</t>
  </si>
  <si>
    <t>7.8.1.0.22.</t>
  </si>
  <si>
    <t>7.8.1.0.23.</t>
  </si>
  <si>
    <t>PARAFUSO P/BUCHA S-10</t>
  </si>
  <si>
    <t>7.8.1.0.24.</t>
  </si>
  <si>
    <t>BUCHA DE NYLON S-10</t>
  </si>
  <si>
    <t>7.8.1.0.25.</t>
  </si>
  <si>
    <t>CHICOTE "PIGTAIL" FLEXÍVEL PARA P-45 DE MANGUEIRA NITRÍLICA COM COMPRIMENTO DE 500 MM E ROSCA DAS CONEXÕES DE 7/8" R.E. X 7/16"NS OU M20 X 7/16" NS - NBR 13419</t>
  </si>
  <si>
    <t>7.8.1.0.26.</t>
  </si>
  <si>
    <t>SUPORTE "L" , EM FERRO CHATO 1/8" X 1" PINTADO (42CM) PARA TUBO DE AÇO GALVANIZADO 3/4" -  INCLUSO ABRAÇADEIRA TIPO "U" 3/4"/PARAFUSOS/PORCAS/ARRUELAS, BEM COMO A FIXAÇÃO NA PAREDE COM BUCHAS/PARAFUSOS.</t>
  </si>
  <si>
    <t>7.8.1.0.27.</t>
  </si>
  <si>
    <t>7.8.1.0.28.</t>
  </si>
  <si>
    <t>COMP 045_SEE</t>
  </si>
  <si>
    <t>LAUDO DE ESTANQUEIDADE (GOINFRA)</t>
  </si>
  <si>
    <t>7.9.</t>
  </si>
  <si>
    <t>7.9.0.0.1.</t>
  </si>
  <si>
    <t>7.9.0.0.2.</t>
  </si>
  <si>
    <t>7.9.0.0.3.</t>
  </si>
  <si>
    <t>7.10.</t>
  </si>
  <si>
    <t>7.10.0.0.1.</t>
  </si>
  <si>
    <t>7.11.</t>
  </si>
  <si>
    <t>7.11.1.</t>
  </si>
  <si>
    <t>7.11.1.0.1.</t>
  </si>
  <si>
    <t>7.12.</t>
  </si>
  <si>
    <t>7.12.0.0.1.</t>
  </si>
  <si>
    <t>7.12.0.0.2.</t>
  </si>
  <si>
    <t>7.12.0.0.3.</t>
  </si>
  <si>
    <t>7.12.0.0.4.</t>
  </si>
  <si>
    <t>7.13.</t>
  </si>
  <si>
    <t>7.13.0.0.1.</t>
  </si>
  <si>
    <t>7.13.0.0.2.</t>
  </si>
  <si>
    <t>7.13.0.0.3.</t>
  </si>
  <si>
    <t>7.13.0.0.4.</t>
  </si>
  <si>
    <t>PORTA DE ENROLAR C/FERRAGENS</t>
  </si>
  <si>
    <t>7.13.0.0.5.</t>
  </si>
  <si>
    <t>PORTA DE ABRIR DE 02 FOLHAS EM VENEZIANA PF-5 C/FERRAGENS</t>
  </si>
  <si>
    <t>7.13.0.0.6.</t>
  </si>
  <si>
    <t>7.13.0.0.7.</t>
  </si>
  <si>
    <t>7.13.0.0.8.</t>
  </si>
  <si>
    <t>PORTA DE ABRIR DE 01 FOLHA (VENEZIANA/VIDRO) PF-3 C/FERRAGENS</t>
  </si>
  <si>
    <t>7.13.0.0.9.</t>
  </si>
  <si>
    <t>7.13.0.0.10.</t>
  </si>
  <si>
    <t>PORTA DE ABRIR DE 02 FOLHAS (VENEZIANA / VIDRO) PF-11 C/FERRAGENS</t>
  </si>
  <si>
    <t>7.13.0.0.11.</t>
  </si>
  <si>
    <t>7.14.</t>
  </si>
  <si>
    <t>7.14.0.0.1.</t>
  </si>
  <si>
    <t>7.14.0.0.2.</t>
  </si>
  <si>
    <t>VIDRO MINI-BOREAL - COLOCADO</t>
  </si>
  <si>
    <t>7.15.</t>
  </si>
  <si>
    <t>7.15.0.0.1.</t>
  </si>
  <si>
    <t>7.15.0.0.2.</t>
  </si>
  <si>
    <t>7.15.0.0.3.</t>
  </si>
  <si>
    <t>7.15.0.0.4.</t>
  </si>
  <si>
    <t>7.15.0.0.5.</t>
  </si>
  <si>
    <t>7.16.</t>
  </si>
  <si>
    <t>7.16.0.0.1.</t>
  </si>
  <si>
    <t>7.16.0.0.2.</t>
  </si>
  <si>
    <t>7.17.</t>
  </si>
  <si>
    <t>7.17.0.0.1.</t>
  </si>
  <si>
    <t>7.17.0.0.2.</t>
  </si>
  <si>
    <t>7.17.0.0.3.</t>
  </si>
  <si>
    <t>7.17.0.0.4.</t>
  </si>
  <si>
    <t>7.17.0.0.5.</t>
  </si>
  <si>
    <t>7.17.0.0.6.</t>
  </si>
  <si>
    <t>7.18.</t>
  </si>
  <si>
    <t>7.18.1.</t>
  </si>
  <si>
    <t>7.18.1.0.1.</t>
  </si>
  <si>
    <t>7.18.1.0.2.</t>
  </si>
  <si>
    <t>7.18.2.</t>
  </si>
  <si>
    <t>7.18.2.0.1.</t>
  </si>
  <si>
    <t>7.18.2.0.2.</t>
  </si>
  <si>
    <t>7.18.3.</t>
  </si>
  <si>
    <t>7.18.3.0.1.</t>
  </si>
  <si>
    <t>7.18.4.</t>
  </si>
  <si>
    <t>7.18.4.0.1.</t>
  </si>
  <si>
    <t>7.18.5.</t>
  </si>
  <si>
    <t>7.18.5.0.1.</t>
  </si>
  <si>
    <t>7.18.6.</t>
  </si>
  <si>
    <t>7.18.6.0.1.</t>
  </si>
  <si>
    <t>7.19.</t>
  </si>
  <si>
    <t>7.19.0.0.1.</t>
  </si>
  <si>
    <t>7.19.0.0.2.</t>
  </si>
  <si>
    <t>7.19.0.0.3.</t>
  </si>
  <si>
    <t>8.1.</t>
  </si>
  <si>
    <t>8.1.0.0.1.</t>
  </si>
  <si>
    <t>8.2.</t>
  </si>
  <si>
    <t>8.2.0.0.1.</t>
  </si>
  <si>
    <t>8.3.</t>
  </si>
  <si>
    <t>8.3.0.0.2.</t>
  </si>
  <si>
    <t>8.4.</t>
  </si>
  <si>
    <t>8.4.1.</t>
  </si>
  <si>
    <t>8.4.1.0.1.</t>
  </si>
  <si>
    <t>8.4.1.0.2.</t>
  </si>
  <si>
    <t>8.4.1.0.3.</t>
  </si>
  <si>
    <t>8.4.2.</t>
  </si>
  <si>
    <t>8.4.2.0.1.</t>
  </si>
  <si>
    <t>8.4.2.0.2.</t>
  </si>
  <si>
    <t>8.4.2.0.3.</t>
  </si>
  <si>
    <t>8.4.2.0.4.</t>
  </si>
  <si>
    <t>8.4.2.0.5.</t>
  </si>
  <si>
    <t>8.4.2.0.6.</t>
  </si>
  <si>
    <t>8.4.2.0.7.</t>
  </si>
  <si>
    <t>8.4.3.</t>
  </si>
  <si>
    <t>8.4.3.0.1.</t>
  </si>
  <si>
    <t>8.4.3.0.2.</t>
  </si>
  <si>
    <t>8.4.3.0.3.</t>
  </si>
  <si>
    <t>8.4.4.</t>
  </si>
  <si>
    <t>8.4.4.0.1.</t>
  </si>
  <si>
    <t>8.5.</t>
  </si>
  <si>
    <t>8.5.1.</t>
  </si>
  <si>
    <t>8.5.1.0.1.</t>
  </si>
  <si>
    <t>8.5.1.0.2.</t>
  </si>
  <si>
    <t>8.5.1.0.3.</t>
  </si>
  <si>
    <t>8.5.1.0.4.</t>
  </si>
  <si>
    <t>8.5.1.0.5.</t>
  </si>
  <si>
    <t>8.5.1.0.6.</t>
  </si>
  <si>
    <t>8.5.1.0.7.</t>
  </si>
  <si>
    <t>8.5.1.0.8.</t>
  </si>
  <si>
    <t>8.5.1.0.9.</t>
  </si>
  <si>
    <t>8.5.2.</t>
  </si>
  <si>
    <t>8.5.2.0.1.</t>
  </si>
  <si>
    <t>8.5.2.0.2.</t>
  </si>
  <si>
    <t>8.5.2.0.3.</t>
  </si>
  <si>
    <t>8.5.2.0.4.</t>
  </si>
  <si>
    <t>8.5.2.0.5.</t>
  </si>
  <si>
    <t>8.5.2.0.6.</t>
  </si>
  <si>
    <t>8.5.3.</t>
  </si>
  <si>
    <t>8.5.3.0.1.</t>
  </si>
  <si>
    <t>8.5.3.0.2.</t>
  </si>
  <si>
    <t>8.5.3.0.3.</t>
  </si>
  <si>
    <t>8.5.3.0.4.</t>
  </si>
  <si>
    <t>8.5.3.0.5.</t>
  </si>
  <si>
    <t>8.5.3.0.6.</t>
  </si>
  <si>
    <t>8.5.4.</t>
  </si>
  <si>
    <t>8.5.4.0.1.</t>
  </si>
  <si>
    <t>8.5.5.</t>
  </si>
  <si>
    <t>8.5.5.0.1.</t>
  </si>
  <si>
    <t>8.5.6.</t>
  </si>
  <si>
    <t>8.5.6.0.1.</t>
  </si>
  <si>
    <t>8.6.</t>
  </si>
  <si>
    <t>8.6.1.</t>
  </si>
  <si>
    <t>8.6.1.0.1.</t>
  </si>
  <si>
    <t>8.6.1.0.2.</t>
  </si>
  <si>
    <t>8.6.1.0.3.</t>
  </si>
  <si>
    <t>8.6.1.0.4.</t>
  </si>
  <si>
    <t>8.6.1.0.5.</t>
  </si>
  <si>
    <t>8.6.1.0.6.</t>
  </si>
  <si>
    <t>8.6.1.0.7.</t>
  </si>
  <si>
    <t>8.6.1.0.8.</t>
  </si>
  <si>
    <t>8.6.1.0.9.</t>
  </si>
  <si>
    <t>8.6.1.0.10.</t>
  </si>
  <si>
    <t>8.6.1.0.11.</t>
  </si>
  <si>
    <t>8.6.1.0.12.</t>
  </si>
  <si>
    <t>8.6.1.0.13.</t>
  </si>
  <si>
    <t>8.6.1.0.14.</t>
  </si>
  <si>
    <t>8.6.1.0.15.</t>
  </si>
  <si>
    <t>8.6.1.0.16.</t>
  </si>
  <si>
    <t>8.6.1.0.17.</t>
  </si>
  <si>
    <t>8.6.1.0.18.</t>
  </si>
  <si>
    <t>8.6.1.0.19.</t>
  </si>
  <si>
    <t>8.6.1.0.20.</t>
  </si>
  <si>
    <t>8.6.1.0.21.</t>
  </si>
  <si>
    <t>8.6.1.0.22.</t>
  </si>
  <si>
    <t>8.6.1.0.23.</t>
  </si>
  <si>
    <t>8.6.1.0.24.</t>
  </si>
  <si>
    <t>TOMADA ALTA DE EMBUTIR (1 MÓDULO), 2P+T 10 A, SEM SUPORTE E SEM PLACA - FORNECIMENTO E INSTALAÇÃO. AF_03/2023</t>
  </si>
  <si>
    <t>8.6.1.0.25.</t>
  </si>
  <si>
    <t>8.6.1.0.26.</t>
  </si>
  <si>
    <t>8.6.1.0.27.</t>
  </si>
  <si>
    <t>INTERRUPTOR SIMPLES (4 MÓDULOS), 10A/250V, INCLUINDO SUPORTE E PLACA - FORNECIMENTO E INSTALAÇÃO. AF_03/2023</t>
  </si>
  <si>
    <t>8.6.1.0.28.</t>
  </si>
  <si>
    <t>8.6.1.0.29.</t>
  </si>
  <si>
    <t>8.6.1.0.30.</t>
  </si>
  <si>
    <t>8.6.1.0.31.</t>
  </si>
  <si>
    <t>8.6.1.0.32.</t>
  </si>
  <si>
    <t>QUADRO DE DISTRIBUIÇÃO DE ENERGIA EM CHAPA DE AÇO GALVANIZADO, DE EMBUTIR, COM BARRAMENTO TRIFÁSICO, PARA 18 DISJUNTORES DIN 100A - FORNECIMENTO E INSTALAÇÃO. AF_10/2020</t>
  </si>
  <si>
    <t>8.6.1.0.33.</t>
  </si>
  <si>
    <t>8.6.1.0.34.</t>
  </si>
  <si>
    <t>8.6.1.0.35.</t>
  </si>
  <si>
    <t>8.6.1.0.36.</t>
  </si>
  <si>
    <t>8.6.1.0.37.</t>
  </si>
  <si>
    <t>8.6.1.0.38.</t>
  </si>
  <si>
    <t>8.6.2.</t>
  </si>
  <si>
    <t>8.6.2.0.1.</t>
  </si>
  <si>
    <t>8.6.2.0.2.</t>
  </si>
  <si>
    <t>8.6.2.0.3.</t>
  </si>
  <si>
    <t>8.6.2.0.4.</t>
  </si>
  <si>
    <t>8.6.2.0.5.</t>
  </si>
  <si>
    <t>8.6.2.0.6.</t>
  </si>
  <si>
    <t>8.6.2.0.7.</t>
  </si>
  <si>
    <t>8.6.2.0.8.</t>
  </si>
  <si>
    <t>8.6.2.0.9.</t>
  </si>
  <si>
    <t>8.6.2.0.10.</t>
  </si>
  <si>
    <t>8.6.2.0.11.</t>
  </si>
  <si>
    <t>8.6.2.0.12.</t>
  </si>
  <si>
    <t>8.6.2.0.13.</t>
  </si>
  <si>
    <t>8.6.2.0.14.</t>
  </si>
  <si>
    <t>8.6.2.0.15.</t>
  </si>
  <si>
    <t>8.6.2.0.16.</t>
  </si>
  <si>
    <t>8.6.2.0.17.</t>
  </si>
  <si>
    <t>8.6.2.0.18.</t>
  </si>
  <si>
    <t>8.6.2.0.19.</t>
  </si>
  <si>
    <t>8.6.2.0.20.</t>
  </si>
  <si>
    <t>8.6.2.0.21.</t>
  </si>
  <si>
    <t>8.6.2.0.22.</t>
  </si>
  <si>
    <t>8.6.2.0.23.</t>
  </si>
  <si>
    <t>8.6.2.0.24.</t>
  </si>
  <si>
    <t>8.6.2.0.25.</t>
  </si>
  <si>
    <t>8.6.2.0.26.</t>
  </si>
  <si>
    <t>8.6.2.0.27.</t>
  </si>
  <si>
    <t>8.6.2.0.28.</t>
  </si>
  <si>
    <t>8.7.</t>
  </si>
  <si>
    <t>8.7.1.</t>
  </si>
  <si>
    <t>8.7.1.1.</t>
  </si>
  <si>
    <t>8.7.1.1.1.</t>
  </si>
  <si>
    <t>8.7.1.1.2.</t>
  </si>
  <si>
    <t>8.7.1.1.3.</t>
  </si>
  <si>
    <t>8.7.1.1.4.</t>
  </si>
  <si>
    <t>8.7.1.1.5.</t>
  </si>
  <si>
    <t>8.7.1.1.6.</t>
  </si>
  <si>
    <t>8.7.1.2.</t>
  </si>
  <si>
    <t>8.7.1.2.1.</t>
  </si>
  <si>
    <t>8.7.1.2.2.</t>
  </si>
  <si>
    <t>8.7.1.2.3.</t>
  </si>
  <si>
    <t>8.7.1.2.4.</t>
  </si>
  <si>
    <t>CUBA DE LOUÇA DE EMBUTIR REDONDA</t>
  </si>
  <si>
    <t>8.7.1.2.5.</t>
  </si>
  <si>
    <t>MICTORIO DE LOUCA C/SIFAO INTEGRADO</t>
  </si>
  <si>
    <t>8.7.1.2.6.</t>
  </si>
  <si>
    <t>KIT DE FIXAÇÃO PARA MICTORIO DE LOUCA (ESPUDE,CONEXÃO ENTR.PARAFUSOS)</t>
  </si>
  <si>
    <t>8.7.1.2.7.</t>
  </si>
  <si>
    <t>SIFÃO METÁLICO 1 1/2" X 2" P/MICTÓRIO</t>
  </si>
  <si>
    <t>8.7.1.2.8.</t>
  </si>
  <si>
    <t>VÁLVULA PVC DE 1" P/MICTÓRIO TIPO COCHO</t>
  </si>
  <si>
    <t>8.7.1.3.</t>
  </si>
  <si>
    <t>8.7.1.3.1.</t>
  </si>
  <si>
    <t>REGISTRO DE GAVETA C/CANOPLA DIAMETRO 1"</t>
  </si>
  <si>
    <t>8.7.2.</t>
  </si>
  <si>
    <t>8.7.2.1.</t>
  </si>
  <si>
    <t>8.7.2.1.1.</t>
  </si>
  <si>
    <t>8.7.2.1.2.</t>
  </si>
  <si>
    <t>8.7.2.1.3.</t>
  </si>
  <si>
    <t>8.7.2.1.4.</t>
  </si>
  <si>
    <t>8.7.2.1.5.</t>
  </si>
  <si>
    <t>8.7.2.2.</t>
  </si>
  <si>
    <t>8.7.2.2.1.</t>
  </si>
  <si>
    <t>8.7.2.2.2.</t>
  </si>
  <si>
    <t>8.7.2.3.</t>
  </si>
  <si>
    <t>8.7.2.3.2.</t>
  </si>
  <si>
    <t>8.7.2.3.3.</t>
  </si>
  <si>
    <t>LUVA SOLDAVEL DIAMETRO 50 mm</t>
  </si>
  <si>
    <t>8.7.2.3.4.</t>
  </si>
  <si>
    <t>8.7.2.4.</t>
  </si>
  <si>
    <t>8.7.2.4.1.</t>
  </si>
  <si>
    <t>8.7.2.4.2.</t>
  </si>
  <si>
    <t>BUCHA DE REDUCAO SOLDÁVEL CURTA 60 X 50 mm</t>
  </si>
  <si>
    <t>8.7.2.4.3.</t>
  </si>
  <si>
    <t>8.7.2.4.4.</t>
  </si>
  <si>
    <t>BUCHA DE REDUCAO SOLDAVEL LONGA 60 X 25 mm</t>
  </si>
  <si>
    <t>8.7.2.4.5.</t>
  </si>
  <si>
    <t>BUCHA DE REDUCAO SOLDAVEL LONGA 60 X 32 mm</t>
  </si>
  <si>
    <t>8.7.2.5.</t>
  </si>
  <si>
    <t>8.7.2.5.1.</t>
  </si>
  <si>
    <t>JOELHO 45 GRAUS SOLDAVEL 32 MM</t>
  </si>
  <si>
    <t>8.7.2.5.2.</t>
  </si>
  <si>
    <t>8.7.2.5.3.</t>
  </si>
  <si>
    <t>8.7.2.5.4.</t>
  </si>
  <si>
    <t>8.7.2.5.5.</t>
  </si>
  <si>
    <t>JOELHO 90 GRAUS SOLDAVEL DIAMETRO 60 mm</t>
  </si>
  <si>
    <t>8.7.2.5.6.</t>
  </si>
  <si>
    <t>8.7.2.6.</t>
  </si>
  <si>
    <t>8.7.2.6.1.</t>
  </si>
  <si>
    <t>8.7.2.6.2.</t>
  </si>
  <si>
    <t>8.7.2.6.3.</t>
  </si>
  <si>
    <t>8.7.2.6.4.</t>
  </si>
  <si>
    <t>8.7.2.7.</t>
  </si>
  <si>
    <t>8.7.2.7.1.</t>
  </si>
  <si>
    <t>8.7.2.7.2.</t>
  </si>
  <si>
    <t>8.7.3.</t>
  </si>
  <si>
    <t>8.7.3.1.</t>
  </si>
  <si>
    <t>8.7.3.1.1.</t>
  </si>
  <si>
    <t>8.7.3.1.2.</t>
  </si>
  <si>
    <t>8.7.3.1.3.</t>
  </si>
  <si>
    <t>8.7.3.1.4.</t>
  </si>
  <si>
    <t>8.7.3.1.5.</t>
  </si>
  <si>
    <t>8.7.3.1.6.</t>
  </si>
  <si>
    <t>8.7.3.2.</t>
  </si>
  <si>
    <t>8.7.3.2.1.</t>
  </si>
  <si>
    <t>8.7.3.2.2.</t>
  </si>
  <si>
    <t>CURVA 45 GRAUS DIAMETRO 40 MM (ESGOTO)</t>
  </si>
  <si>
    <t>8.7.3.2.3.</t>
  </si>
  <si>
    <t>8.7.3.3.</t>
  </si>
  <si>
    <t>8.7.3.3.1.</t>
  </si>
  <si>
    <t>8.7.3.3.2.</t>
  </si>
  <si>
    <t>JOELHO 45 GRAUS DIAMETRO 75 MM (ESGOTO)</t>
  </si>
  <si>
    <t>8.7.3.3.3.</t>
  </si>
  <si>
    <t>8.7.3.3.4.</t>
  </si>
  <si>
    <t>8.7.3.3.5.</t>
  </si>
  <si>
    <t>JOELHO 90 GRAUS DIAMETRO 75 MM (ESGOTO)</t>
  </si>
  <si>
    <t>8.7.3.4.</t>
  </si>
  <si>
    <t>8.7.3.4.1.</t>
  </si>
  <si>
    <t>8.7.3.4.2.</t>
  </si>
  <si>
    <t>8.7.3.4.3.</t>
  </si>
  <si>
    <t>8.7.3.4.4.</t>
  </si>
  <si>
    <t>JUNCAO SIMPLES DIAM. 100 X 100 MM (ESGOTO)</t>
  </si>
  <si>
    <t>8.7.3.5.</t>
  </si>
  <si>
    <t>8.7.3.5.1.</t>
  </si>
  <si>
    <t>8.7.3.5.2.</t>
  </si>
  <si>
    <t>8.7.3.5.3.</t>
  </si>
  <si>
    <t>8.7.3.6.</t>
  </si>
  <si>
    <t>8.7.3.6.1.</t>
  </si>
  <si>
    <t>8.7.3.7.</t>
  </si>
  <si>
    <t>8.7.3.7.1.</t>
  </si>
  <si>
    <t>8.7.3.7.2.</t>
  </si>
  <si>
    <t>8.7.3.7.3.</t>
  </si>
  <si>
    <t>8.7.3.7.4.</t>
  </si>
  <si>
    <t>TE SANITARIO DIAMETRO 100 X 50 MM (ESGOTO)</t>
  </si>
  <si>
    <t>8.7.3.8.</t>
  </si>
  <si>
    <t>8.7.3.8.1.</t>
  </si>
  <si>
    <t>8.7.3.8.2.</t>
  </si>
  <si>
    <t>8.7.3.8.3.</t>
  </si>
  <si>
    <t>8.7.3.8.4.</t>
  </si>
  <si>
    <t>8.7.4.</t>
  </si>
  <si>
    <t>8.7.4.0.1.</t>
  </si>
  <si>
    <t>8.7.4.0.2.</t>
  </si>
  <si>
    <t>8.7.4.0.3.</t>
  </si>
  <si>
    <t>8.8.</t>
  </si>
  <si>
    <t>8.8.0.0.1.</t>
  </si>
  <si>
    <t>8.8.0.0.2.</t>
  </si>
  <si>
    <t>8.9.</t>
  </si>
  <si>
    <t>8.9.0.0.1.</t>
  </si>
  <si>
    <t>8.10.</t>
  </si>
  <si>
    <t>8.10.1.</t>
  </si>
  <si>
    <t>8.10.1.0.1.</t>
  </si>
  <si>
    <t>8.11.</t>
  </si>
  <si>
    <t>8.11.0.0.2.</t>
  </si>
  <si>
    <t>8.11.0.0.3.</t>
  </si>
  <si>
    <t>8.11.0.0.4.</t>
  </si>
  <si>
    <t>8.12.</t>
  </si>
  <si>
    <t>8.12.0.0.1.</t>
  </si>
  <si>
    <t>8.12.0.0.2.</t>
  </si>
  <si>
    <t>8.12.0.0.3.</t>
  </si>
  <si>
    <t>8.12.0.0.4.</t>
  </si>
  <si>
    <t>8.12.0.0.5.</t>
  </si>
  <si>
    <t>8.12.0.0.6.</t>
  </si>
  <si>
    <t>8.12.0.0.7.</t>
  </si>
  <si>
    <t>8.13.</t>
  </si>
  <si>
    <t>8.13.0.0.1.</t>
  </si>
  <si>
    <t>8.13.0.0.2.</t>
  </si>
  <si>
    <t>8.14.</t>
  </si>
  <si>
    <t>8.14.0.0.1.</t>
  </si>
  <si>
    <t>8.14.0.0.2.</t>
  </si>
  <si>
    <t>8.14.0.0.3.</t>
  </si>
  <si>
    <t>8.14.0.0.4.</t>
  </si>
  <si>
    <t>8.14.0.0.5.</t>
  </si>
  <si>
    <t>8.15.</t>
  </si>
  <si>
    <t>8.15.0.0.1.</t>
  </si>
  <si>
    <t>8.15.0.0.2.</t>
  </si>
  <si>
    <t>8.16.</t>
  </si>
  <si>
    <t>8.16.0.0.1.</t>
  </si>
  <si>
    <t>8.16.0.0.2.</t>
  </si>
  <si>
    <t>8.16.0.0.3.</t>
  </si>
  <si>
    <t>8.16.0.0.4.</t>
  </si>
  <si>
    <t>8.16.0.0.5.</t>
  </si>
  <si>
    <t>8.17.</t>
  </si>
  <si>
    <t>8.17.0.0.1.</t>
  </si>
  <si>
    <t>8.17.0.0.2.</t>
  </si>
  <si>
    <t>8.18.</t>
  </si>
  <si>
    <t>8.18.0.0.1.</t>
  </si>
  <si>
    <t>8.19.</t>
  </si>
  <si>
    <t>8.19.1.</t>
  </si>
  <si>
    <t>8.19.1.0.1.</t>
  </si>
  <si>
    <t>8.19.1.0.2.</t>
  </si>
  <si>
    <t>8.19.2.</t>
  </si>
  <si>
    <t>8.19.2.0.1.</t>
  </si>
  <si>
    <t>8.19.2.0.2.</t>
  </si>
  <si>
    <t>8.19.3.</t>
  </si>
  <si>
    <t>8.19.3.0.1.</t>
  </si>
  <si>
    <t>8.19.4.</t>
  </si>
  <si>
    <t>8.19.4.0.1.</t>
  </si>
  <si>
    <t>8.19.5.</t>
  </si>
  <si>
    <t>8.19.5.0.1.</t>
  </si>
  <si>
    <t>8.19.6.</t>
  </si>
  <si>
    <t>8.19.6.0.1.</t>
  </si>
  <si>
    <t>8.20.</t>
  </si>
  <si>
    <t>8.20.0.0.1.</t>
  </si>
  <si>
    <t>COMP 582_SEE</t>
  </si>
  <si>
    <t>QUADRO ESCOLAR MISTO 4,20x1,25M - FÓRMICA BRANCA BRILHANTE (3,08x1,25M) E FELTRO VERDE COM FUNDO EM CORTIÇA 6MM (1,05x1,25M) (GOINFRA + SINAPI)</t>
  </si>
  <si>
    <t>8.20.0.0.2.</t>
  </si>
  <si>
    <t>8.20.0.0.3.</t>
  </si>
  <si>
    <t>8.20.0.0.4.</t>
  </si>
  <si>
    <t>9.1.</t>
  </si>
  <si>
    <t>9.1.0.0.1.</t>
  </si>
  <si>
    <t>9.2.</t>
  </si>
  <si>
    <t>9.2.0.0.1.</t>
  </si>
  <si>
    <t>9.3.</t>
  </si>
  <si>
    <t>9.3.0.0.1.</t>
  </si>
  <si>
    <t>9.3.0.0.2.</t>
  </si>
  <si>
    <t>9.4.</t>
  </si>
  <si>
    <t>9.4.1.</t>
  </si>
  <si>
    <t>9.4.1.0.1.</t>
  </si>
  <si>
    <t>9.4.1.0.2.</t>
  </si>
  <si>
    <t>9.4.1.0.3.</t>
  </si>
  <si>
    <t>9.4.2.</t>
  </si>
  <si>
    <t>9.4.2.0.1.</t>
  </si>
  <si>
    <t>9.4.2.0.2.</t>
  </si>
  <si>
    <t>9.4.2.0.3.</t>
  </si>
  <si>
    <t>9.4.2.0.4.</t>
  </si>
  <si>
    <t>9.4.2.0.5.</t>
  </si>
  <si>
    <t>9.4.2.0.6.</t>
  </si>
  <si>
    <t>9.4.2.0.7.</t>
  </si>
  <si>
    <t>9.4.3.</t>
  </si>
  <si>
    <t>9.4.3.0.2.</t>
  </si>
  <si>
    <t>9.4.3.0.3.</t>
  </si>
  <si>
    <t>9.4.3.0.4.</t>
  </si>
  <si>
    <t>9.4.3.0.5.</t>
  </si>
  <si>
    <t>ACO CA - 50 - 16,0 MM (5/8") - (OBRAS CIVIS)</t>
  </si>
  <si>
    <t>9.4.3.0.6.</t>
  </si>
  <si>
    <t>9.4.3.0.7.</t>
  </si>
  <si>
    <t>9.4.4.</t>
  </si>
  <si>
    <t>9.4.4.0.1.</t>
  </si>
  <si>
    <t>9.5.</t>
  </si>
  <si>
    <t>9.5.1.</t>
  </si>
  <si>
    <t>9.5.1.0.1.</t>
  </si>
  <si>
    <t>9.5.1.0.2.</t>
  </si>
  <si>
    <t>9.5.1.0.3.</t>
  </si>
  <si>
    <t>9.5.1.0.4.</t>
  </si>
  <si>
    <t>9.5.1.0.5.</t>
  </si>
  <si>
    <t>9.5.1.0.6.</t>
  </si>
  <si>
    <t>ACO CA-50-A - 6,3 MM (1/4") - (OBRAS CIVIS)</t>
  </si>
  <si>
    <t>9.5.1.0.7.</t>
  </si>
  <si>
    <t>9.5.1.0.8.</t>
  </si>
  <si>
    <t>9.5.1.0.9.</t>
  </si>
  <si>
    <t>9.5.1.0.10.</t>
  </si>
  <si>
    <t>9.5.1.0.11.</t>
  </si>
  <si>
    <t>9.5.2.</t>
  </si>
  <si>
    <t>9.5.2.0.1.</t>
  </si>
  <si>
    <t>9.5.2.0.2.</t>
  </si>
  <si>
    <t>9.5.2.0.3.</t>
  </si>
  <si>
    <t>9.5.2.0.4.</t>
  </si>
  <si>
    <t>9.5.2.0.5.</t>
  </si>
  <si>
    <t>ACO CA-50 - 16,0 MM (5/8") - (OBRAS CIVIS)</t>
  </si>
  <si>
    <t>9.5.2.0.6.</t>
  </si>
  <si>
    <t>9.5.2.0.7.</t>
  </si>
  <si>
    <t>9.5.3.</t>
  </si>
  <si>
    <t>9.5.3.0.1.</t>
  </si>
  <si>
    <t>9.5.3.0.2.</t>
  </si>
  <si>
    <t>9.5.3.0.3.</t>
  </si>
  <si>
    <t>9.5.3.0.4.</t>
  </si>
  <si>
    <t>9.5.3.0.5.</t>
  </si>
  <si>
    <t>9.5.3.0.6.</t>
  </si>
  <si>
    <t>9.5.3.0.7.</t>
  </si>
  <si>
    <t>9.5.4.</t>
  </si>
  <si>
    <t>9.5.4.0.1.</t>
  </si>
  <si>
    <t>9.5.5.</t>
  </si>
  <si>
    <t>9.5.5.0.1.</t>
  </si>
  <si>
    <t>9.5.6.</t>
  </si>
  <si>
    <t>(insira a descrição)</t>
  </si>
  <si>
    <t>9.5.6.0.1.</t>
  </si>
  <si>
    <t>9.6.</t>
  </si>
  <si>
    <t>9.6.1.</t>
  </si>
  <si>
    <t>9.6.1.0.1.</t>
  </si>
  <si>
    <t>9.6.1.0.2.</t>
  </si>
  <si>
    <t>9.6.1.0.3.</t>
  </si>
  <si>
    <t>9.6.1.0.4.</t>
  </si>
  <si>
    <t>9.6.1.0.5.</t>
  </si>
  <si>
    <t>9.6.1.0.6.</t>
  </si>
  <si>
    <t>9.6.1.0.7.</t>
  </si>
  <si>
    <t>9.6.1.0.8.</t>
  </si>
  <si>
    <t>9.6.1.0.9.</t>
  </si>
  <si>
    <t>9.6.1.0.10.</t>
  </si>
  <si>
    <t>9.6.1.0.11.</t>
  </si>
  <si>
    <t>9.6.1.0.12.</t>
  </si>
  <si>
    <t>9.6.1.0.13.</t>
  </si>
  <si>
    <t>9.6.1.0.14.</t>
  </si>
  <si>
    <t>9.6.1.0.15.</t>
  </si>
  <si>
    <t>9.6.1.0.16.</t>
  </si>
  <si>
    <t>9.6.1.0.17.</t>
  </si>
  <si>
    <t>9.6.1.0.18.</t>
  </si>
  <si>
    <t>9.6.1.0.19.</t>
  </si>
  <si>
    <t>9.6.1.0.20.</t>
  </si>
  <si>
    <t>CAIXA RETANGULAR 4" X 4" MÉDIA (1,30 M DO PISO), PVC, INSTALADA EM PAREDE - FORNECIMENTO E INSTALAÇÃO. AF_03/2023</t>
  </si>
  <si>
    <t>9.6.1.0.21.</t>
  </si>
  <si>
    <t>9.6.1.0.22.</t>
  </si>
  <si>
    <t>9.6.1.0.23.</t>
  </si>
  <si>
    <t>9.6.1.0.24.</t>
  </si>
  <si>
    <t>9.6.1.0.25.</t>
  </si>
  <si>
    <t>9.6.1.0.26.</t>
  </si>
  <si>
    <t>9.6.1.0.27.</t>
  </si>
  <si>
    <t>9.6.1.0.28.</t>
  </si>
  <si>
    <t>9.6.1.0.29.</t>
  </si>
  <si>
    <t>9.6.1.0.30.</t>
  </si>
  <si>
    <t>9.6.1.0.31.</t>
  </si>
  <si>
    <t>9.6.1.0.32.</t>
  </si>
  <si>
    <t>9.6.1.0.33.</t>
  </si>
  <si>
    <t>9.6.1.0.34.</t>
  </si>
  <si>
    <t>9.6.1.0.35.</t>
  </si>
  <si>
    <t>9.6.1.0.36.</t>
  </si>
  <si>
    <t>9.6.1.0.37.</t>
  </si>
  <si>
    <t>9.6.1.0.38.</t>
  </si>
  <si>
    <t>9.6.1.0.39.</t>
  </si>
  <si>
    <t>9.6.1.0.40.</t>
  </si>
  <si>
    <t>9.6.1.0.41.</t>
  </si>
  <si>
    <t>9.6.1.0.42.</t>
  </si>
  <si>
    <t>DISJUNTOR TRIPOLAR TIPO NEMA, CORRENTE NOMINAL DE 60 ATÉ 100A - FORNECIMENTO E INSTALAÇÃO. AF_10/2020</t>
  </si>
  <si>
    <t>9.6.1.0.43.</t>
  </si>
  <si>
    <t>9.6.1.0.44.</t>
  </si>
  <si>
    <t>9.6.1.0.45.</t>
  </si>
  <si>
    <t>9.6.1.0.46.</t>
  </si>
  <si>
    <t>9.6.1.0.47.</t>
  </si>
  <si>
    <t>9.6.2.</t>
  </si>
  <si>
    <t>9.6.2.0.1.</t>
  </si>
  <si>
    <t>9.6.2.0.2.</t>
  </si>
  <si>
    <t>9.6.2.0.3.</t>
  </si>
  <si>
    <t>9.6.2.0.4.</t>
  </si>
  <si>
    <t>9.6.2.0.5.</t>
  </si>
  <si>
    <t>9.6.2.0.6.</t>
  </si>
  <si>
    <t>9.6.2.0.7.</t>
  </si>
  <si>
    <t>9.6.2.0.8.</t>
  </si>
  <si>
    <t>9.6.2.0.9.</t>
  </si>
  <si>
    <t>9.6.2.0.10.</t>
  </si>
  <si>
    <t>9.6.2.0.11.</t>
  </si>
  <si>
    <t>9.6.2.0.12.</t>
  </si>
  <si>
    <t>9.6.2.0.13.</t>
  </si>
  <si>
    <t>9.6.2.0.14.</t>
  </si>
  <si>
    <t>9.6.2.0.15.</t>
  </si>
  <si>
    <t>9.6.2.0.16.</t>
  </si>
  <si>
    <t>9.6.2.0.17.</t>
  </si>
  <si>
    <t>9.6.2.0.18.</t>
  </si>
  <si>
    <t>9.6.2.0.19.</t>
  </si>
  <si>
    <t>9.6.2.0.20.</t>
  </si>
  <si>
    <t>9.6.2.0.21.</t>
  </si>
  <si>
    <t>9.6.2.0.22.</t>
  </si>
  <si>
    <t>9.6.2.0.23.</t>
  </si>
  <si>
    <t>9.6.2.0.24.</t>
  </si>
  <si>
    <t>9.6.2.0.25.</t>
  </si>
  <si>
    <t>9.6.2.0.26.</t>
  </si>
  <si>
    <t>9.6.2.0.27.</t>
  </si>
  <si>
    <t>9.6.2.0.28.</t>
  </si>
  <si>
    <t>9.7.</t>
  </si>
  <si>
    <t>9.7.1.</t>
  </si>
  <si>
    <t>9.7.1.1.</t>
  </si>
  <si>
    <t>9.7.1.1.1.</t>
  </si>
  <si>
    <t>9.7.1.1.2.</t>
  </si>
  <si>
    <t>9.7.1.1.3.</t>
  </si>
  <si>
    <t>9.7.1.1.4.</t>
  </si>
  <si>
    <t>9.7.1.1.5.</t>
  </si>
  <si>
    <t>9.7.1.1.6.</t>
  </si>
  <si>
    <t>9.7.1.2.</t>
  </si>
  <si>
    <t>9.7.1.2.1.</t>
  </si>
  <si>
    <t>9.7.1.2.2.</t>
  </si>
  <si>
    <t>9.7.1.2.3.</t>
  </si>
  <si>
    <t>9.7.1.2.4.</t>
  </si>
  <si>
    <t>9.7.1.2.5.</t>
  </si>
  <si>
    <t>9.7.1.3.</t>
  </si>
  <si>
    <t>FILTRO E CHUVEIROS</t>
  </si>
  <si>
    <t>9.7.1.3.1.</t>
  </si>
  <si>
    <t>CHUVEIRO PVC COM BRACO DE PVC (DUCHA FRIA)</t>
  </si>
  <si>
    <t>9.7.1.4.</t>
  </si>
  <si>
    <t>9.7.1.4.1.</t>
  </si>
  <si>
    <t>9.7.1.4.2.</t>
  </si>
  <si>
    <t>9.7.2.</t>
  </si>
  <si>
    <t>9.7.2.1.</t>
  </si>
  <si>
    <t>9.7.2.1.1.</t>
  </si>
  <si>
    <t>9.7.2.1.2.</t>
  </si>
  <si>
    <t>9.7.2.1.3.</t>
  </si>
  <si>
    <t>9.7.2.1.4.</t>
  </si>
  <si>
    <t>9.7.2.1.5.</t>
  </si>
  <si>
    <t>9.7.2.2.</t>
  </si>
  <si>
    <t>9.7.2.2.1.</t>
  </si>
  <si>
    <t>9.7.2.2.2.</t>
  </si>
  <si>
    <t>9.7.2.3.</t>
  </si>
  <si>
    <t>9.7.2.3.1.</t>
  </si>
  <si>
    <t>BUCHA DE REDUÇÃO, PPR, 32 X 25, CLASSE PN 25, INSTALADO EM RAMAL DE DISTRIBUIÇÃO DE ÁGUA   FORNECIMENTO E INSTALAÇÃO. AF_08/2022</t>
  </si>
  <si>
    <t>9.7.2.3.2.</t>
  </si>
  <si>
    <t>9.7.2.3.3.</t>
  </si>
  <si>
    <t>9.7.2.3.4.</t>
  </si>
  <si>
    <t>BUCHA DE REDUCAO SOLDAVEL CURTO 50 X 40 mm</t>
  </si>
  <si>
    <t>9.7.2.3.5.</t>
  </si>
  <si>
    <t>BUCHA DE REDUÇÃO SOLDÁVEL LONGA 75 X 50 MM</t>
  </si>
  <si>
    <t>9.7.2.4.</t>
  </si>
  <si>
    <t>9.7.2.4.1.</t>
  </si>
  <si>
    <t>9.7.2.4.2.</t>
  </si>
  <si>
    <t>9.7.2.4.3.</t>
  </si>
  <si>
    <t>9.7.2.4.4.</t>
  </si>
  <si>
    <t>9.7.2.4.5.</t>
  </si>
  <si>
    <t>9.7.2.5.</t>
  </si>
  <si>
    <t>9.7.2.5.1.</t>
  </si>
  <si>
    <t>9.7.2.5.2.</t>
  </si>
  <si>
    <t>9.7.2.5.3.</t>
  </si>
  <si>
    <t>9.7.2.5.4.</t>
  </si>
  <si>
    <t>9.7.2.5.5.</t>
  </si>
  <si>
    <t>9.7.2.5.6.</t>
  </si>
  <si>
    <t>9.7.2.6.</t>
  </si>
  <si>
    <t>9.7.2.6.1.</t>
  </si>
  <si>
    <t>9.7.2.6.2.</t>
  </si>
  <si>
    <t>9.7.3.</t>
  </si>
  <si>
    <t>9.7.3.1.</t>
  </si>
  <si>
    <t>9.7.3.1.1.</t>
  </si>
  <si>
    <t>9.7.3.1.2.</t>
  </si>
  <si>
    <t>CAIXA SIFONADA, PVC, DN 150 X 185 X 75 MM, FORNECIDA E INSTALADA EM RAMAIS DE ENCAMINHAMENTO DE ÁGUA PLUVIAL. AF_06/2022</t>
  </si>
  <si>
    <t>9.7.3.1.3.</t>
  </si>
  <si>
    <t>9.7.3.1.4.</t>
  </si>
  <si>
    <t>9.7.3.1.5.</t>
  </si>
  <si>
    <t>9.7.3.1.6.</t>
  </si>
  <si>
    <t>9.7.3.1.7.</t>
  </si>
  <si>
    <t>9.7.3.2.</t>
  </si>
  <si>
    <t>9.7.3.2.1.</t>
  </si>
  <si>
    <t>9.7.3.2.2.</t>
  </si>
  <si>
    <t>JOELHO 45 GRAUS, PVC, SERIE NORMAL, ESGOTO PREDIAL, DN 50 MM, JUNTA ELÁSTICA, FORNECIDO E INSTALADO EM PRUMADA DE ESGOTO SANITÁRIO OU VENTILAÇÃO. AF_08/2022</t>
  </si>
  <si>
    <t>9.7.3.2.3.</t>
  </si>
  <si>
    <t>9.7.3.2.4.</t>
  </si>
  <si>
    <t>JOELHO 45 GRAUS DIAMETRO 100 MM (ESGOTO)</t>
  </si>
  <si>
    <t>9.7.3.2.5.</t>
  </si>
  <si>
    <t>9.7.3.2.6.</t>
  </si>
  <si>
    <t>9.7.3.2.7.</t>
  </si>
  <si>
    <t>9.7.3.2.8.</t>
  </si>
  <si>
    <t>9.7.3.2.9.</t>
  </si>
  <si>
    <t>9.7.3.3.</t>
  </si>
  <si>
    <t>9.7.3.3.1.</t>
  </si>
  <si>
    <t>9.7.3.3.2.</t>
  </si>
  <si>
    <t>9.7.3.3.3.</t>
  </si>
  <si>
    <t>9.7.3.3.4.</t>
  </si>
  <si>
    <t>9.7.3.3.5.</t>
  </si>
  <si>
    <t>9.7.3.4.</t>
  </si>
  <si>
    <t>9.7.3.4.1.</t>
  </si>
  <si>
    <t>9.7.3.4.2.</t>
  </si>
  <si>
    <t>9.7.3.4.3.</t>
  </si>
  <si>
    <t>9.7.3.4.4.</t>
  </si>
  <si>
    <t>9.7.3.5.</t>
  </si>
  <si>
    <t>9.7.3.5.1.</t>
  </si>
  <si>
    <t>9.7.3.5.2.</t>
  </si>
  <si>
    <t>9.7.3.5.3.</t>
  </si>
  <si>
    <t>TE SANITARIO DIAMETRO 75 X 75 MM (ESGOTO)</t>
  </si>
  <si>
    <t>9.7.3.5.4.</t>
  </si>
  <si>
    <t>TE SANITARIO DIAMETRO 100 X 75 MM (ESGOTO)</t>
  </si>
  <si>
    <t>9.7.3.5.5.</t>
  </si>
  <si>
    <t>9.7.3.6.</t>
  </si>
  <si>
    <t>9.7.3.6.1.</t>
  </si>
  <si>
    <t>9.7.3.6.2.</t>
  </si>
  <si>
    <t>9.7.3.6.3.</t>
  </si>
  <si>
    <t>9.7.3.6.4.</t>
  </si>
  <si>
    <t>9.7.4.</t>
  </si>
  <si>
    <t>9.7.4.0.1.</t>
  </si>
  <si>
    <t>9.7.4.0.2.</t>
  </si>
  <si>
    <t>COMP 348_SEE</t>
  </si>
  <si>
    <t>TERMINAL DE VENTILACAO, 75 MM, SERIE NORMAL, ESGOTO PREDIAL (GOINFRA + SINAPI)</t>
  </si>
  <si>
    <t>9.7.4.0.3.</t>
  </si>
  <si>
    <t>9.7.4.0.4.</t>
  </si>
  <si>
    <t>9.8.</t>
  </si>
  <si>
    <t>9.8.0.0.1.</t>
  </si>
  <si>
    <t>9.8.0.0.2.</t>
  </si>
  <si>
    <t>9.9.</t>
  </si>
  <si>
    <t>9.9.0.0.1.</t>
  </si>
  <si>
    <t>9.10.</t>
  </si>
  <si>
    <t>9.10.1.</t>
  </si>
  <si>
    <t>9.11.</t>
  </si>
  <si>
    <t>9.11.0.0.1.</t>
  </si>
  <si>
    <t>9.11.0.0.2.</t>
  </si>
  <si>
    <t>9.11.0.0.3.</t>
  </si>
  <si>
    <t>9.11.0.0.4.</t>
  </si>
  <si>
    <t>9.12.</t>
  </si>
  <si>
    <t>9.12.0.0.1.</t>
  </si>
  <si>
    <t>9.12.0.0.2.</t>
  </si>
  <si>
    <t>9.12.0.0.3.</t>
  </si>
  <si>
    <t>9.12.0.0.4.</t>
  </si>
  <si>
    <t>9.12.0.0.5.</t>
  </si>
  <si>
    <t>PORTA DE ABRIR DE 01 FOLHA EM CHAPA DE AÇO PARA SANITÁRIO PF-10 C/FERRAGENS</t>
  </si>
  <si>
    <t>9.12.0.0.6.</t>
  </si>
  <si>
    <t>9.13.</t>
  </si>
  <si>
    <t>9.13.0.0.1.</t>
  </si>
  <si>
    <t>9.14.</t>
  </si>
  <si>
    <t>9.14.0.0.1.</t>
  </si>
  <si>
    <t>9.14.0.0.2.</t>
  </si>
  <si>
    <t>9.14.0.0.3.</t>
  </si>
  <si>
    <t>9.14.0.0.4.</t>
  </si>
  <si>
    <t>9.14.0.0.5.</t>
  </si>
  <si>
    <t>9.15.</t>
  </si>
  <si>
    <t>9.15.0.0.1.</t>
  </si>
  <si>
    <t>9.15.0.0.2.</t>
  </si>
  <si>
    <t>9.16.</t>
  </si>
  <si>
    <t>9.16.0.0.1.</t>
  </si>
  <si>
    <t>9.16.0.0.2.</t>
  </si>
  <si>
    <t>9.16.0.0.3.</t>
  </si>
  <si>
    <t>9.16.0.0.4.</t>
  </si>
  <si>
    <t>9.16.0.0.5.</t>
  </si>
  <si>
    <t>9.17.</t>
  </si>
  <si>
    <t>9.17.0.0.1.</t>
  </si>
  <si>
    <t>9.17.0.0.2.</t>
  </si>
  <si>
    <t>9.18.</t>
  </si>
  <si>
    <t>9.18.0.0.1.</t>
  </si>
  <si>
    <t>9.19.</t>
  </si>
  <si>
    <t>9.19.1.</t>
  </si>
  <si>
    <t>9.19.1.0.1.</t>
  </si>
  <si>
    <t>9.19.1.0.2.</t>
  </si>
  <si>
    <t>9.19.2.</t>
  </si>
  <si>
    <t>9.19.2.0.1.</t>
  </si>
  <si>
    <t>9.19.2.0.2.</t>
  </si>
  <si>
    <t>9.19.3.</t>
  </si>
  <si>
    <t>9.19.3.0.1.</t>
  </si>
  <si>
    <t>9.19.4.</t>
  </si>
  <si>
    <t>9.19.4.0.1.</t>
  </si>
  <si>
    <t>9.19.5.</t>
  </si>
  <si>
    <t>9.19.5.0.1.</t>
  </si>
  <si>
    <t>9.19.6.</t>
  </si>
  <si>
    <t>9.19.6.0.1.</t>
  </si>
  <si>
    <t>9.20.</t>
  </si>
  <si>
    <t>9.20.0.0.1.</t>
  </si>
  <si>
    <t>9.20.0.0.2.</t>
  </si>
  <si>
    <t>9.20.0.0.3.</t>
  </si>
  <si>
    <t>QUADRA EM ARCO MOD 02 - PADRÃO SEDUC</t>
  </si>
  <si>
    <t>10.1.</t>
  </si>
  <si>
    <t>10.1.0.0.1.</t>
  </si>
  <si>
    <t>10.2.</t>
  </si>
  <si>
    <t>10.2.0.0.1.</t>
  </si>
  <si>
    <t>10.3.</t>
  </si>
  <si>
    <t>10.3.1.</t>
  </si>
  <si>
    <t>INT. ELÉTRICAS</t>
  </si>
  <si>
    <t>10.3.1.0.1.</t>
  </si>
  <si>
    <t>10.3.1.0.2.</t>
  </si>
  <si>
    <t>10.3.2.</t>
  </si>
  <si>
    <t>ARQUIBANCADA</t>
  </si>
  <si>
    <t>10.3.2.0.1.</t>
  </si>
  <si>
    <t>ESCAVACAO MECANICA</t>
  </si>
  <si>
    <t>10.3.2.0.2.</t>
  </si>
  <si>
    <t>CARGA MECANIZADA</t>
  </si>
  <si>
    <t>10.3.2.0.3.</t>
  </si>
  <si>
    <t>INDENIZAÇÃO DE JAZIDA</t>
  </si>
  <si>
    <t>10.3.2.0.4.</t>
  </si>
  <si>
    <t>TRANSPORTE DE MATERIAL ESCAVADO M3.KM</t>
  </si>
  <si>
    <t>M3KM</t>
  </si>
  <si>
    <t>10.3.2.0.5.</t>
  </si>
  <si>
    <t>COMPACTAÇÃO MECÂNICA SEM CONTROLE LABORATÓRIO</t>
  </si>
  <si>
    <t>10.3.3.</t>
  </si>
  <si>
    <t>10.3.3.0.1.</t>
  </si>
  <si>
    <t>10.3.3.0.2.</t>
  </si>
  <si>
    <t>10.4.</t>
  </si>
  <si>
    <t>10.4.1.</t>
  </si>
  <si>
    <t>10.4.1.0.1.</t>
  </si>
  <si>
    <t>10.4.1.0.2.</t>
  </si>
  <si>
    <t>MONTAGEM DE ARMADURA DE ESTACAS, DIÂMETRO = 10,0 MM. AF_09/2021_PS</t>
  </si>
  <si>
    <t>10.4.1.0.3.</t>
  </si>
  <si>
    <t>10.4.2.</t>
  </si>
  <si>
    <t>10.4.2.0.1.</t>
  </si>
  <si>
    <t>10.4.2.0.2.</t>
  </si>
  <si>
    <t>APILOAMENTO (BLOCOS/SAPATAS)</t>
  </si>
  <si>
    <t>10.4.2.0.3.</t>
  </si>
  <si>
    <t>10.4.2.0.4.</t>
  </si>
  <si>
    <t>10.4.2.0.5.</t>
  </si>
  <si>
    <t>10.4.2.0.6.</t>
  </si>
  <si>
    <t>10.4.2.0.7.</t>
  </si>
  <si>
    <t>10.4.2.0.8.</t>
  </si>
  <si>
    <t>10.4.3.</t>
  </si>
  <si>
    <t>10.4.3.0.1.</t>
  </si>
  <si>
    <t>10.5.</t>
  </si>
  <si>
    <t>10.5.1.</t>
  </si>
  <si>
    <t>VIGAS BALDRAME</t>
  </si>
  <si>
    <t>10.5.1.0.1.</t>
  </si>
  <si>
    <t>10.5.1.0.2.</t>
  </si>
  <si>
    <t>10.5.1.0.3.</t>
  </si>
  <si>
    <t>10.5.1.0.4.</t>
  </si>
  <si>
    <t>10.5.1.0.5.</t>
  </si>
  <si>
    <t>10.5.1.0.6.</t>
  </si>
  <si>
    <t>10.5.1.0.7.</t>
  </si>
  <si>
    <t>10.5.1.0.8.</t>
  </si>
  <si>
    <t>10.5.1.0.9.</t>
  </si>
  <si>
    <t>10.5.2.</t>
  </si>
  <si>
    <t>10.5.2.0.1.</t>
  </si>
  <si>
    <t>10.5.2.0.2.</t>
  </si>
  <si>
    <t>10.5.2.0.3.</t>
  </si>
  <si>
    <t>10.5.2.0.4.</t>
  </si>
  <si>
    <t>10.5.2.0.5.</t>
  </si>
  <si>
    <t>10.5.3.</t>
  </si>
  <si>
    <t>CONSOLO PILARES</t>
  </si>
  <si>
    <t>10.5.3.0.1.</t>
  </si>
  <si>
    <t>10.5.3.0.2.</t>
  </si>
  <si>
    <t>10.5.3.0.3.</t>
  </si>
  <si>
    <t>10.5.3.0.4.</t>
  </si>
  <si>
    <t>10.5.3.0.5.</t>
  </si>
  <si>
    <t>10.5.4.</t>
  </si>
  <si>
    <t>10.5.4.0.1.</t>
  </si>
  <si>
    <t>10.5.4.0.2.</t>
  </si>
  <si>
    <t>10.5.4.0.3.</t>
  </si>
  <si>
    <t>10.5.4.0.4.</t>
  </si>
  <si>
    <t>10.5.4.0.5.</t>
  </si>
  <si>
    <t>10.5.4.0.6.</t>
  </si>
  <si>
    <t>10.5.4.0.7.</t>
  </si>
  <si>
    <t>10.5.5.</t>
  </si>
  <si>
    <t>10.5.5.0.1.</t>
  </si>
  <si>
    <t>10.6.</t>
  </si>
  <si>
    <t>10.6.0.0.1.</t>
  </si>
  <si>
    <t>ELETRODUTO EM AÇO GALVANIZADO A FOGO DIÂMETRO 3/4" - PESADO</t>
  </si>
  <si>
    <t>10.6.0.0.2.</t>
  </si>
  <si>
    <t>10.6.0.0.3.</t>
  </si>
  <si>
    <t>10.6.0.0.4.</t>
  </si>
  <si>
    <t>10.6.0.0.5.</t>
  </si>
  <si>
    <t>10.6.0.0.6.</t>
  </si>
  <si>
    <t>LUVA EM AÇO GALVANIZADO DIÂMETRO 3/4"</t>
  </si>
  <si>
    <t>10.6.0.0.7.</t>
  </si>
  <si>
    <t>10.6.0.0.8.</t>
  </si>
  <si>
    <t>10.6.0.0.9.</t>
  </si>
  <si>
    <t>10.6.0.0.10.</t>
  </si>
  <si>
    <t>10.6.0.0.11.</t>
  </si>
  <si>
    <t>10.6.0.0.12.</t>
  </si>
  <si>
    <t>10.6.0.0.13.</t>
  </si>
  <si>
    <t>COMP 226_SEE</t>
  </si>
  <si>
    <t>PROJETOR PARA USO EXTERNO PARA LAMPADA DE LED DE 100 W COM LAMPADA - FORMATO RETANGULAR, CORPO DE ALUMINIO E DIFUSOR DE VIDRO - FORNECIMENTO E INSTALAÇÃO (ORSE)</t>
  </si>
  <si>
    <t>10.6.0.0.14.</t>
  </si>
  <si>
    <t>GAIOLA PADRÃO EM AÇO CA-50 8.0 MM PARA PROTEÇÃO DAS LUMINÁRIAS</t>
  </si>
  <si>
    <t>10.6.0.0.15.</t>
  </si>
  <si>
    <t>10.6.0.0.16.</t>
  </si>
  <si>
    <t>10.6.0.0.17.</t>
  </si>
  <si>
    <t>10.6.0.0.18.</t>
  </si>
  <si>
    <t>10.6.0.0.19.</t>
  </si>
  <si>
    <t>CABO DE COBRE FLEXÍVEL ISOLADO, 2,5 MM², ANTI-CHAMA 450/750 V, PARA CIRCUITOS TERMINAIS - FORNECIMENTO E INSTALAÇÃO. AF_03/2023</t>
  </si>
  <si>
    <t>10.6.0.0.20.</t>
  </si>
  <si>
    <t>10.6.0.0.21.</t>
  </si>
  <si>
    <t>10.6.0.0.22.</t>
  </si>
  <si>
    <t>10.6.0.0.23.</t>
  </si>
  <si>
    <t>10.6.0.0.24.</t>
  </si>
  <si>
    <t>10.7.</t>
  </si>
  <si>
    <t>10.7.1.</t>
  </si>
  <si>
    <t>FECHAMENTO QUADRA</t>
  </si>
  <si>
    <t>10.7.1.0.1.</t>
  </si>
  <si>
    <t>10.7.1.0.2.</t>
  </si>
  <si>
    <t>10.7.2.</t>
  </si>
  <si>
    <t>10.7.2.0.1.</t>
  </si>
  <si>
    <t>ALVENARIA DE TIJOLO COMUM 1/2 VEZ - ARGAMASSA (1CI : 2CH : 8ARML)</t>
  </si>
  <si>
    <t>10.7.3.</t>
  </si>
  <si>
    <t>MURETA</t>
  </si>
  <si>
    <t>10.7.3.0.1.</t>
  </si>
  <si>
    <t>COMP 031_SEE</t>
  </si>
  <si>
    <t>10.8.</t>
  </si>
  <si>
    <t>10.8.1.</t>
  </si>
  <si>
    <t>10.8.1.0.1.</t>
  </si>
  <si>
    <t>10.9.</t>
  </si>
  <si>
    <t>10.9.0.0.1.</t>
  </si>
  <si>
    <t>ESTRUTURA TRELIÇADA DE COBERTURA, TIPO ARCO, COM LIGAÇÕES SOLDADAS, INCLUSOS PERFIS METÁLICOS, CHAPAS METÁLICAS, MÃO DE OBRA E TRANSPORTE COM GUINDASTE - FORNECIMENTO E INSTALAÇÃO. AF_01/2020_PSA</t>
  </si>
  <si>
    <t>10.10.</t>
  </si>
  <si>
    <t>10.10.0.0.1.</t>
  </si>
  <si>
    <t>COBERTURA COM TELHA GALVANIZADA ONDULADA 0,5 MM COM ACESSÓRIOS</t>
  </si>
  <si>
    <t>10.11.</t>
  </si>
  <si>
    <t>10.11.1.</t>
  </si>
  <si>
    <t>ACESSIBILIDADE</t>
  </si>
  <si>
    <t>10.11.1.0.1.</t>
  </si>
  <si>
    <t>COMP 084_SEE</t>
  </si>
  <si>
    <t>GUARDA-CORPO COM CORRIMÃO - INCLUSO PINTURA - PADRÃO SEDUC (GOINFRA)</t>
  </si>
  <si>
    <t>10.12.</t>
  </si>
  <si>
    <t>10.12.0.0.1.</t>
  </si>
  <si>
    <t>CHAPISCO ROLADO - (1COLA:10CI:30 ARML)</t>
  </si>
  <si>
    <t>10.12.0.0.2.</t>
  </si>
  <si>
    <t>10.13.</t>
  </si>
  <si>
    <t>10.13.1.</t>
  </si>
  <si>
    <t>LAMINADO</t>
  </si>
  <si>
    <t>10.13.1.0.1.</t>
  </si>
  <si>
    <t>PISO LAMINADO COM CONCRETO USINADO 20MPA E=7 CM</t>
  </si>
  <si>
    <t>10.13.2.</t>
  </si>
  <si>
    <t>ASSENTO ARQUIBANCADA</t>
  </si>
  <si>
    <t>10.13.2.0.1.</t>
  </si>
  <si>
    <t>PISO CONCRETO DESEMPENADO ESPESSURA = 5 CM  1:2,5:3,5</t>
  </si>
  <si>
    <t>10.13.3.</t>
  </si>
  <si>
    <t>PASSEIO (CALÇADA)</t>
  </si>
  <si>
    <t>10.13.3.0.1.</t>
  </si>
  <si>
    <t>10.14.</t>
  </si>
  <si>
    <t>10.14.1.</t>
  </si>
  <si>
    <t>PINTURA ALVENARIAS, MURETAS, ARQUIBANCADA, PILARES E VIGAS</t>
  </si>
  <si>
    <t>10.14.1.0.1.</t>
  </si>
  <si>
    <t>10.14.2.</t>
  </si>
  <si>
    <t>PINTURA ALAMBRADO</t>
  </si>
  <si>
    <t>10.14.2.0.1.</t>
  </si>
  <si>
    <t>10.14.3.</t>
  </si>
  <si>
    <t>PINTURA DA ESTRUTURA METÁLICA</t>
  </si>
  <si>
    <t>10.14.3.0.1.</t>
  </si>
  <si>
    <t>10.14.4.</t>
  </si>
  <si>
    <t>PINTURA  DO PISO DA QUADRA</t>
  </si>
  <si>
    <t>10.14.4.0.1.</t>
  </si>
  <si>
    <t>10.14.4.0.2.</t>
  </si>
  <si>
    <t>PINTURA DE DEMARCAÇÃO DE QUADRA POLIESPORTIVA COM TINTA EPÓXI, E = 5 CM, APLICAÇÃO MANUAL. AF_05/2021</t>
  </si>
  <si>
    <t>10.14.5.</t>
  </si>
  <si>
    <t>PINTURA CALÇADA DE PROTEÇÃO</t>
  </si>
  <si>
    <t>10.14.5.0.1.</t>
  </si>
  <si>
    <t>10.15.</t>
  </si>
  <si>
    <t>10.15.1.</t>
  </si>
  <si>
    <t>PISO DA QUADRA</t>
  </si>
  <si>
    <t>10.15.1.0.1.</t>
  </si>
  <si>
    <t>COMP 002_SEE</t>
  </si>
  <si>
    <t>10.15.2.</t>
  </si>
  <si>
    <t>ALAMBRADO</t>
  </si>
  <si>
    <t>10.15.2.0.1.</t>
  </si>
  <si>
    <t>10.15.3.</t>
  </si>
  <si>
    <t>ACESSÓRIOS</t>
  </si>
  <si>
    <t>10.15.3.0.1.</t>
  </si>
  <si>
    <t>CONJUNTO PARA VOLEIBOL EM FERRO GALVANIZADO COM PINTURA (2 SUPORTES)</t>
  </si>
  <si>
    <t>10.15.3.0.2.</t>
  </si>
  <si>
    <t>TRAVES FERRO GALVANIZADO PARA FUTEBOL DE SALÃO PINTADAS - 3,00 x 2,00M - 2 UNID.</t>
  </si>
  <si>
    <t>10.15.3.0.3.</t>
  </si>
  <si>
    <t>10.15.3.0.4.</t>
  </si>
  <si>
    <t>10.15.4.</t>
  </si>
  <si>
    <t>10.15.4.0.1.</t>
  </si>
  <si>
    <t>11.1.</t>
  </si>
  <si>
    <t>11.1.0.0.1.</t>
  </si>
  <si>
    <t>11.2.</t>
  </si>
  <si>
    <t>11.2.0.0.1.</t>
  </si>
  <si>
    <t>11.3.</t>
  </si>
  <si>
    <t>11.3.0.0.1.</t>
  </si>
  <si>
    <t>11.3.0.0.2.</t>
  </si>
  <si>
    <t>11.4.</t>
  </si>
  <si>
    <t>11.4.1.</t>
  </si>
  <si>
    <t>ESTACAS E BLOCOS</t>
  </si>
  <si>
    <t>11.4.1.0.1.</t>
  </si>
  <si>
    <t>11.4.1.0.2.</t>
  </si>
  <si>
    <t>11.4.1.0.3.</t>
  </si>
  <si>
    <t>ACO CA-50A - 6,3 MM (1/4") - (OBRAS CIVIS)</t>
  </si>
  <si>
    <t>11.4.1.0.4.</t>
  </si>
  <si>
    <t>11.4.1.0.5.</t>
  </si>
  <si>
    <t>11.4.1.0.6.</t>
  </si>
  <si>
    <t>11.4.1.0.7.</t>
  </si>
  <si>
    <t>LASTRO DE CONCRETO MAGRO, APLICADO EM BLOCOS DE COROAMENTO OU SAPATAS. AF_08/2017</t>
  </si>
  <si>
    <t>11.4.1.0.8.</t>
  </si>
  <si>
    <t>11.4.1.0.9.</t>
  </si>
  <si>
    <t>11.5.</t>
  </si>
  <si>
    <t>11.5.0.0.1.</t>
  </si>
  <si>
    <t>11.6.</t>
  </si>
  <si>
    <t>11.7.</t>
  </si>
  <si>
    <t>11.7.1.</t>
  </si>
  <si>
    <t>METÁLICA</t>
  </si>
  <si>
    <t>11.7.1.0.1.</t>
  </si>
  <si>
    <t>COBERTURA COM TELHA CHAPA GALVANIZADA  TRAPEZOIDAL 0,5 MM COM ACESSÓRIOS</t>
  </si>
  <si>
    <t>11.7.2.</t>
  </si>
  <si>
    <t>CALHA E RUFO</t>
  </si>
  <si>
    <t>11.7.2.0.1.</t>
  </si>
  <si>
    <t>11.8.</t>
  </si>
  <si>
    <t>11.8.1.</t>
  </si>
  <si>
    <t>GRANITINA</t>
  </si>
  <si>
    <t>11.8.1.0.1.</t>
  </si>
  <si>
    <t>11.8.1.0.2.</t>
  </si>
  <si>
    <t>11.8.1.0.3.</t>
  </si>
  <si>
    <t>11.8.1.0.4.</t>
  </si>
  <si>
    <t>11.9.</t>
  </si>
  <si>
    <t>11.9.1.</t>
  </si>
  <si>
    <t>BASE EM CONCRETO</t>
  </si>
  <si>
    <t>11.9.1.0.1.</t>
  </si>
  <si>
    <t>11.9.2.</t>
  </si>
  <si>
    <t>11.9.2.0.1.</t>
  </si>
  <si>
    <t>11.10.</t>
  </si>
  <si>
    <t>11.10.0.0.1.</t>
  </si>
  <si>
    <t>12.1.</t>
  </si>
  <si>
    <t>12.1.0.0.1.</t>
  </si>
  <si>
    <t>12.2.</t>
  </si>
  <si>
    <t>12.2.0.0.1.</t>
  </si>
  <si>
    <t>12.3.</t>
  </si>
  <si>
    <t>12.3.0.0.1.</t>
  </si>
  <si>
    <t>12.3.0.0.2.</t>
  </si>
  <si>
    <t>12.4.</t>
  </si>
  <si>
    <t>12.4.1.</t>
  </si>
  <si>
    <t>12.4.1.0.1.</t>
  </si>
  <si>
    <t>12.4.1.0.2.</t>
  </si>
  <si>
    <t>12.4.1.0.3.</t>
  </si>
  <si>
    <t>12.4.1.0.4.</t>
  </si>
  <si>
    <t>12.4.1.0.5.</t>
  </si>
  <si>
    <t>12.4.1.0.6.</t>
  </si>
  <si>
    <t>12.4.1.0.7.</t>
  </si>
  <si>
    <t>12.4.1.0.8.</t>
  </si>
  <si>
    <t>12.4.1.0.9.</t>
  </si>
  <si>
    <t>12.5.</t>
  </si>
  <si>
    <t>12.5.0.0.1.</t>
  </si>
  <si>
    <t>12.6.</t>
  </si>
  <si>
    <t>12.6.0.0.1.</t>
  </si>
  <si>
    <t>12.7.</t>
  </si>
  <si>
    <t>12.7.1.</t>
  </si>
  <si>
    <t>12.7.1.0.1.</t>
  </si>
  <si>
    <t>12.7.2.</t>
  </si>
  <si>
    <t>12.7.2.0.1.</t>
  </si>
  <si>
    <t>12.8.</t>
  </si>
  <si>
    <t>12.8.1.</t>
  </si>
  <si>
    <t>12.8.1.0.1.</t>
  </si>
  <si>
    <t>12.8.1.0.2.</t>
  </si>
  <si>
    <t>12.8.1.0.3.</t>
  </si>
  <si>
    <t>12.8.1.0.4.</t>
  </si>
  <si>
    <t>12.9.</t>
  </si>
  <si>
    <t>12.9.1.</t>
  </si>
  <si>
    <t>12.9.1.0.1.</t>
  </si>
  <si>
    <t>12.9.2.</t>
  </si>
  <si>
    <t>12.9.2.0.1.</t>
  </si>
  <si>
    <t>12.10.</t>
  </si>
  <si>
    <t>12.10.0.0.1.</t>
  </si>
  <si>
    <t>13.1.</t>
  </si>
  <si>
    <t>13.1.0.0.1.</t>
  </si>
  <si>
    <t>13.2.</t>
  </si>
  <si>
    <t>13.2.0.0.1.</t>
  </si>
  <si>
    <t>13.3.</t>
  </si>
  <si>
    <t>13.3.0.0.1.</t>
  </si>
  <si>
    <t>13.3.0.0.2.</t>
  </si>
  <si>
    <t>13.4.</t>
  </si>
  <si>
    <t>13.4.1.</t>
  </si>
  <si>
    <t>13.4.1.0.1.</t>
  </si>
  <si>
    <t>13.4.1.0.2.</t>
  </si>
  <si>
    <t>13.4.1.0.3.</t>
  </si>
  <si>
    <t>13.4.1.0.4.</t>
  </si>
  <si>
    <t>13.4.1.0.5.</t>
  </si>
  <si>
    <t>13.4.1.0.6.</t>
  </si>
  <si>
    <t>13.4.1.0.7.</t>
  </si>
  <si>
    <t>13.4.1.0.8.</t>
  </si>
  <si>
    <t>13.4.1.0.9.</t>
  </si>
  <si>
    <t>13.5.</t>
  </si>
  <si>
    <t>13.5.0.0.1.</t>
  </si>
  <si>
    <t>13.6.</t>
  </si>
  <si>
    <t>13.6.0.0.1.</t>
  </si>
  <si>
    <t>13.7.</t>
  </si>
  <si>
    <t>13.7.1.</t>
  </si>
  <si>
    <t>13.7.1.0.1.</t>
  </si>
  <si>
    <t>13.7.2.</t>
  </si>
  <si>
    <t>13.7.2.0.1.</t>
  </si>
  <si>
    <t>13.8.</t>
  </si>
  <si>
    <t>13.8.1.</t>
  </si>
  <si>
    <t>13.8.1.0.1.</t>
  </si>
  <si>
    <t>13.8.1.0.2.</t>
  </si>
  <si>
    <t>13.8.1.0.3.</t>
  </si>
  <si>
    <t>13.8.1.0.4.</t>
  </si>
  <si>
    <t>13.9.</t>
  </si>
  <si>
    <t>13.9.1.</t>
  </si>
  <si>
    <t>13.9.1.0.1.</t>
  </si>
  <si>
    <t>13.9.2.</t>
  </si>
  <si>
    <t>13.9.2.0.1.</t>
  </si>
  <si>
    <t>13.10.</t>
  </si>
  <si>
    <t>13.10.0.0.1.</t>
  </si>
  <si>
    <t>RESERVATÓRIO ELEVADO - 12.500 L - 13 M DE ALTURA</t>
  </si>
  <si>
    <t>14.1.</t>
  </si>
  <si>
    <t>14.1.0.0.1.</t>
  </si>
  <si>
    <t>14.2.</t>
  </si>
  <si>
    <t>14.2.0.0.1.</t>
  </si>
  <si>
    <t>14.3.</t>
  </si>
  <si>
    <t>14.3.0.0.1.</t>
  </si>
  <si>
    <t>14.3.0.0.2.</t>
  </si>
  <si>
    <t>14.4.</t>
  </si>
  <si>
    <t>14.4.1.</t>
  </si>
  <si>
    <t>TUBULÕES</t>
  </si>
  <si>
    <t>14.4.1.0.1.</t>
  </si>
  <si>
    <t>TUBULÃO A CÉU ABERTO, DIÂMETRO DO FUSTE DE 70CM, ESCAVAÇÃO MECÂNICA, SEM ALARGAMENTO DE BASE, CONCRETO USINADO E LANÇADO COM BOMBA OU DIRETAMENTE DO CAMINHÃO. AF_05/2020</t>
  </si>
  <si>
    <t>14.4.1.0.2.</t>
  </si>
  <si>
    <t>ALARGAMENTO DE BASE DE TUBULÃO A CÉU ABERTO, ESCAVAÇÃO MANUAL, CONCRETO USINADO E LANÇADO COM BOMBA OU DIRETAMENTE DO CAMINHÃO. AF_05/2020</t>
  </si>
  <si>
    <t>14.4.1.0.3.</t>
  </si>
  <si>
    <t>14.4.1.0.4.</t>
  </si>
  <si>
    <t>14.4.2.</t>
  </si>
  <si>
    <t>14.4.2.0.1.</t>
  </si>
  <si>
    <t>14.5.</t>
  </si>
  <si>
    <t>14.5.1.</t>
  </si>
  <si>
    <t>14.5.1.0.1.</t>
  </si>
  <si>
    <t>14.5.1.0.2.</t>
  </si>
  <si>
    <t>14.5.1.0.3.</t>
  </si>
  <si>
    <t>14.5.1.0.4.</t>
  </si>
  <si>
    <t>14.5.1.0.5.</t>
  </si>
  <si>
    <t>14.5.1.0.6.</t>
  </si>
  <si>
    <t>14.5.1.0.7.</t>
  </si>
  <si>
    <t>14.5.1.0.8.</t>
  </si>
  <si>
    <t>14.5.2.</t>
  </si>
  <si>
    <t>14.5.2.0.1.</t>
  </si>
  <si>
    <t>14.5.2.0.2.</t>
  </si>
  <si>
    <t>14.5.2.0.3.</t>
  </si>
  <si>
    <t>14.5.2.0.4.</t>
  </si>
  <si>
    <t>14.5.2.0.5.</t>
  </si>
  <si>
    <t>14.5.3.</t>
  </si>
  <si>
    <t>VIGAS SUPERIORES</t>
  </si>
  <si>
    <t>14.5.3.0.1.</t>
  </si>
  <si>
    <t>14.5.3.0.2.</t>
  </si>
  <si>
    <t>14.5.3.0.3.</t>
  </si>
  <si>
    <t>LANÇAMENTO/APLICAÇÃO/ADENSAMENTO MANUAL DE CONCRETO - (OBRAS CIVIS)</t>
  </si>
  <si>
    <t>14.5.3.0.4.</t>
  </si>
  <si>
    <t>14.5.3.0.5.</t>
  </si>
  <si>
    <t>14.5.4.</t>
  </si>
  <si>
    <t>PAREDE DO RESERVATÓRIO</t>
  </si>
  <si>
    <t>14.5.4.0.1.</t>
  </si>
  <si>
    <t>14.5.4.0.2.</t>
  </si>
  <si>
    <t>14.5.4.0.3.</t>
  </si>
  <si>
    <t>14.5.4.0.4.</t>
  </si>
  <si>
    <t>14.5.4.0.5.</t>
  </si>
  <si>
    <t>14.5.5.</t>
  </si>
  <si>
    <t>LAJES INTERMEDIÁRIAS, FUNDO E TAMPA</t>
  </si>
  <si>
    <t>14.5.5.0.1.</t>
  </si>
  <si>
    <t>14.5.5.0.2.</t>
  </si>
  <si>
    <t>14.5.5.0.3.</t>
  </si>
  <si>
    <t>14.5.5.0.4.</t>
  </si>
  <si>
    <t>14.5.5.0.5.</t>
  </si>
  <si>
    <t>14.5.5.0.6.</t>
  </si>
  <si>
    <t>14.5.5.0.7.</t>
  </si>
  <si>
    <t>14.5.6.</t>
  </si>
  <si>
    <t>14.5.6.0.1.</t>
  </si>
  <si>
    <t>14.6.</t>
  </si>
  <si>
    <t>14.6.0.0.1.</t>
  </si>
  <si>
    <t>14.6.0.0.2.</t>
  </si>
  <si>
    <t>REGISTRO DE GAVETA BRUTO DIAMETRO 1.1/2"</t>
  </si>
  <si>
    <t>14.6.0.0.3.</t>
  </si>
  <si>
    <t>REGISTRO DE GAVETA BRUTO DIAMETRO 3"</t>
  </si>
  <si>
    <t>14.6.0.0.4.</t>
  </si>
  <si>
    <t>14.6.0.0.5.</t>
  </si>
  <si>
    <t>14.6.0.0.6.</t>
  </si>
  <si>
    <t>TUBO SOLDAVEL PVC MARROM DIAM. 85 MM</t>
  </si>
  <si>
    <t>14.6.0.0.7.</t>
  </si>
  <si>
    <t>ADAPTADOR COM FLANGES LIVRES, PVC, SOLDÁVEL LONGO, DN 32 MM X 1 , INSTALADO EM RESERVAÇÃO DE ÁGUA DE EDIFICAÇÃO QUE POSSUA RESERVATÓRIO DE FIBRA/FIBROCIMENTO   FORNECIMENTO E INSTALAÇÃO. AF_06/2016</t>
  </si>
  <si>
    <t>14.6.0.0.8.</t>
  </si>
  <si>
    <t>ADAPTADOR PVC SOLDÁVEL LONGO COM FLANGES LIVRES PARA CAIXA D'ÁGUA 50X1.1/2</t>
  </si>
  <si>
    <t>14.6.0.0.9.</t>
  </si>
  <si>
    <t>14.6.0.0.10.</t>
  </si>
  <si>
    <t>14.6.0.0.11.</t>
  </si>
  <si>
    <t>ADAPTADOR SOLDAVEL CURTO C/ BOLSA E ROSCA PARA REGISTRO 85 X 3"</t>
  </si>
  <si>
    <t>14.6.0.0.12.</t>
  </si>
  <si>
    <t>ADAPTADOR COM FLANGES LIVRES, PVC, SOLDÁVEL LONGO, DN 85 MM X 3 , INSTALADO EM RESERVAÇÃO DE ÁGUA DE EDIFICAÇÃO QUE POSSUA RESERVATÓRIO DE FIBRA/FIBROCIMENTO   FORNECIMENTO E INSTALAÇÃO. AF_06/2016</t>
  </si>
  <si>
    <t>14.6.0.0.13.</t>
  </si>
  <si>
    <t>LUVA SOLDAVEL DIAMETRO 32 mm</t>
  </si>
  <si>
    <t>14.6.0.0.14.</t>
  </si>
  <si>
    <t>14.6.0.0.15.</t>
  </si>
  <si>
    <t>LUVA SOLDAVEL DIAMETRO 85 mm</t>
  </si>
  <si>
    <t>14.6.0.0.16.</t>
  </si>
  <si>
    <t>14.6.0.0.17.</t>
  </si>
  <si>
    <t>14.6.0.0.18.</t>
  </si>
  <si>
    <t>14.6.0.0.19.</t>
  </si>
  <si>
    <t>JOELHO 90 GRAUS SOLDAVEL DIAMETRO 85 mm</t>
  </si>
  <si>
    <t>14.6.0.0.20.</t>
  </si>
  <si>
    <t>14.6.0.0.21.</t>
  </si>
  <si>
    <t>TE 90 GRAUS SOLDAVEL DIAMETRO 85 MM</t>
  </si>
  <si>
    <t>14.6.0.0.22.</t>
  </si>
  <si>
    <t>TE REDUCAO 90 GRAUS SOLDAVEL 50 X 32 mm</t>
  </si>
  <si>
    <t>14.6.0.0.23.</t>
  </si>
  <si>
    <t>TE 90 GRAUS SOLDAVEL COM ROSCA NA BOLSA CENTRAL 32 X 32 X 3/4"</t>
  </si>
  <si>
    <t>14.6.0.0.24.</t>
  </si>
  <si>
    <t>UNIAO SOLDAVEL DIAMETRO 32 mm</t>
  </si>
  <si>
    <t>14.6.0.0.25.</t>
  </si>
  <si>
    <t>UNIAO SOLDAVEL DIAMETRO 50 mm</t>
  </si>
  <si>
    <t>14.6.0.0.26.</t>
  </si>
  <si>
    <t>TORNEIRA BOIA DIAMETRO 1.1/4" - 32 MM</t>
  </si>
  <si>
    <t>14.6.0.0.27.</t>
  </si>
  <si>
    <t>TUBO FERRO GALVANIZADO 1"</t>
  </si>
  <si>
    <t>14.6.0.0.28.</t>
  </si>
  <si>
    <t>TUBO DE AÇO GALVANIZADO COM COSTURA, CLASSE MÉDIA, DN 32 (1 1/4"), CONEXÃO ROSQUEADA, INSTALADO EM REDE DE ALIMENTAÇÃO PARA HIDRANTE - FORNECIMENTO E INSTALAÇÃO. AF_10/2020</t>
  </si>
  <si>
    <t>14.6.0.0.29.</t>
  </si>
  <si>
    <t>CHAVE DE FLUXO 3/4"</t>
  </si>
  <si>
    <t>14.6.0.0.30.</t>
  </si>
  <si>
    <t>VALVULA DE RETENÇÃO HORIZONTAL 1"</t>
  </si>
  <si>
    <t>14.6.0.0.31.</t>
  </si>
  <si>
    <t>VALVULA DE RETENÇÃO VERTICAL 1"</t>
  </si>
  <si>
    <t>14.6.0.0.32.</t>
  </si>
  <si>
    <t>NIPLE, EM FERRO GALVANIZADO, DN 25 (1"), CONEXÃO ROSQUEADA, INSTALADO EM REDE DE ALIMENTAÇÃO PARA HIDRANTE - FORNECIMENTO E INSTALAÇÃO. AF_10/2020</t>
  </si>
  <si>
    <t>14.6.0.0.33.</t>
  </si>
  <si>
    <t>TÊ, EM FERRO GALVANIZADO, CONEXÃO ROSQUEADA, DN 25 (1"), INSTALADO EM REDE DE ALIMENTAÇÃO PARA SPRINKLER - FORNECIMENTO E INSTALAÇÃO. AF_10/2020</t>
  </si>
  <si>
    <t>14.6.0.0.34.</t>
  </si>
  <si>
    <t>COTOVELO FERRO GALVANIZADO 90º X 1"</t>
  </si>
  <si>
    <t>14.6.0.0.35.</t>
  </si>
  <si>
    <t>COTOVELO 90 GRAUS, EM FERRO GALVANIZADO, CONEXÃO ROSQUEADA, DN 65 (2 1/2), INSTALADO EM RESERVAÇÃO DE ÁGUA DE EDIFICAÇÃO QUE POSSUA RESERVATÓRIO DE FIBRA/FIBROCIMENTO  FORNECIMENTO E INSTALAÇÃO. AF_06/2016</t>
  </si>
  <si>
    <t>14.6.0.0.36.</t>
  </si>
  <si>
    <t>COMP 066_SEE</t>
  </si>
  <si>
    <t>COTOVELO FERRO GALVANIZADO 90º X 1.1/4" (GOINFRA + SINAPI)</t>
  </si>
  <si>
    <t>14.6.0.0.37.</t>
  </si>
  <si>
    <t>UNIÃO, EM FERRO GALVANIZADO, DN 32 (1 1/4"), CONEXÃO ROSQUEADA, INSTALADO EM REDE DE ALIMENTAÇÃO PARA HIDRANTE - FORNECIMENTO E INSTALAÇÃO. AF_10/2020</t>
  </si>
  <si>
    <t>14.6.0.0.38.</t>
  </si>
  <si>
    <t>COMP 331_SEE</t>
  </si>
  <si>
    <t>VALVULA PÉ DE CRIVO 1.1/4" (GOINFRA + SINAPI)</t>
  </si>
  <si>
    <t>14.6.0.0.39.</t>
  </si>
  <si>
    <t>COMP 071_SEE</t>
  </si>
  <si>
    <t>UNIÃO COM ASSENTO MACHO FEMEA 1" (GOINFRA + SINAPI)</t>
  </si>
  <si>
    <t>14.6.0.0.40.</t>
  </si>
  <si>
    <t>COMP 330_SEE</t>
  </si>
  <si>
    <t>LUVA SIMPLES 1" (GOINFRA + SINAPI)</t>
  </si>
  <si>
    <t>14.6.0.0.41.</t>
  </si>
  <si>
    <t>COMP 095_SEE</t>
  </si>
  <si>
    <t>ADAPTADOR PARA MANGOTE 1" (GOINFRA + COT)</t>
  </si>
  <si>
    <t>14.6.0.0.42.</t>
  </si>
  <si>
    <t>COMP 094_SEE</t>
  </si>
  <si>
    <t>14.6.0.0.43.</t>
  </si>
  <si>
    <t>COMP 092_SEE</t>
  </si>
  <si>
    <t>14.6.0.0.44.</t>
  </si>
  <si>
    <t>COMP 090_SEE</t>
  </si>
  <si>
    <t>CONJUNTO MOTO BOMBA VAZÃO 5 M³/H, HM=20 M, REC. 1", SUCÇÃO 1.1/4" (GOINFRA + SINAPI)</t>
  </si>
  <si>
    <t>14.7.</t>
  </si>
  <si>
    <t>14.7.0.0.1.</t>
  </si>
  <si>
    <t>14.8.</t>
  </si>
  <si>
    <t>14.8.0.0.1.</t>
  </si>
  <si>
    <t>REGULARIZAÇÃO (1:3) E=2 CM</t>
  </si>
  <si>
    <t>14.8.0.0.2.</t>
  </si>
  <si>
    <t>MANTA ASFÁLTICA TIPO III - B ( 3 MM)</t>
  </si>
  <si>
    <t>14.8.0.0.3.</t>
  </si>
  <si>
    <t>PROTECAO MECANICA (1:3) E=2 CM</t>
  </si>
  <si>
    <t>14.8.0.0.4.</t>
  </si>
  <si>
    <t>IMPERMEABILIZACAO-C/CIMENTO CRISTALIZANTE 3 DEMAOS</t>
  </si>
  <si>
    <t>14.8.0.0.5.</t>
  </si>
  <si>
    <t>14.9.</t>
  </si>
  <si>
    <t>14.9.0.0.1.</t>
  </si>
  <si>
    <t>ALÇAPÃO FORMATO COIFA EM CHAPA VINCADA Nº. 18 H=(10+2)CM, C/ALÇAS E PORTA CADEADOS (INCLUSIVE CADEADOS Nº. 30)</t>
  </si>
  <si>
    <t>14.9.0.0.2.</t>
  </si>
  <si>
    <t>14.9.0.0.3.</t>
  </si>
  <si>
    <t>ESCADA TIPO MARINHEIRO COM GUARDA CORPO PADRÃO GOINFRA ( H &gt; 3M )</t>
  </si>
  <si>
    <t>14.9.0.0.4.</t>
  </si>
  <si>
    <t>ESCADA TIPO MARINHEIRO SEM GUARDA CORPO PADRÃO GOINFRA ( H &lt;= 3M)</t>
  </si>
  <si>
    <t>14.10.</t>
  </si>
  <si>
    <t>14.10.0.0.1.</t>
  </si>
  <si>
    <t>14.10.0.0.2.</t>
  </si>
  <si>
    <t>14.11.</t>
  </si>
  <si>
    <t>14.11.0.0.1.</t>
  </si>
  <si>
    <t>CHAPISCO EM FORRO (1CI: 3 ARG)</t>
  </si>
  <si>
    <t>14.11.0.0.2.</t>
  </si>
  <si>
    <t>REBOCO PAULISTA EM FORRO(1CALH:4ARML+150KG CI/M3)</t>
  </si>
  <si>
    <t>14.12.</t>
  </si>
  <si>
    <t>14.12.0.0.1.</t>
  </si>
  <si>
    <t>14.12.0.0.2.</t>
  </si>
  <si>
    <t>14.13.</t>
  </si>
  <si>
    <t>14.13.0.0.1.</t>
  </si>
  <si>
    <t>14.13.0.0.2.</t>
  </si>
  <si>
    <t>14.13.0.0.3.</t>
  </si>
  <si>
    <t>14.13.0.0.4.</t>
  </si>
  <si>
    <t>14.14.</t>
  </si>
  <si>
    <t>14.14.0.0.1.</t>
  </si>
  <si>
    <t>15.1.</t>
  </si>
  <si>
    <t>15.1.0.0.1.</t>
  </si>
  <si>
    <t>15.2.</t>
  </si>
  <si>
    <t>15.2.0.0.1.</t>
  </si>
  <si>
    <t>15.3.</t>
  </si>
  <si>
    <t>15.3.0.0.1.</t>
  </si>
  <si>
    <t>15.3.0.0.2.</t>
  </si>
  <si>
    <t>15.4.</t>
  </si>
  <si>
    <t>15.4.0.0.1.</t>
  </si>
  <si>
    <t>15.4.0.0.2.</t>
  </si>
  <si>
    <t>15.4.0.0.3.</t>
  </si>
  <si>
    <t>15.4.0.0.4.</t>
  </si>
  <si>
    <t>15.4.0.0.5.</t>
  </si>
  <si>
    <t>15.4.0.0.6.</t>
  </si>
  <si>
    <t>15.4.0.0.7.</t>
  </si>
  <si>
    <t>15.5.</t>
  </si>
  <si>
    <t>15.5.0.0.1.</t>
  </si>
  <si>
    <t>15.5.0.0.2.</t>
  </si>
  <si>
    <t>15.5.0.0.3.</t>
  </si>
  <si>
    <t>15.5.0.0.4.</t>
  </si>
  <si>
    <t>15.5.0.0.5.</t>
  </si>
  <si>
    <t>IMPERMEABILIZAÇÃO DE SUPERFÍCIE COM EMULSÃO ASFÁLTICA, 2 DEMÃOS AF_06/2018</t>
  </si>
  <si>
    <t>15.6.</t>
  </si>
  <si>
    <t>15.6.0.0.1.</t>
  </si>
  <si>
    <t>15.6.0.0.2.</t>
  </si>
  <si>
    <t>15.7.</t>
  </si>
  <si>
    <t>15.7.0.0.1.</t>
  </si>
  <si>
    <t>15.8.</t>
  </si>
  <si>
    <t>15.8.0.0.1.</t>
  </si>
  <si>
    <t>VALOR BDI (22,33%)</t>
  </si>
  <si>
    <t>TOTAL ORÇAMENTO</t>
  </si>
  <si>
    <t>CUSTO POR M2 ³</t>
  </si>
  <si>
    <t>MATERIAL S/ BDI</t>
  </si>
  <si>
    <t>MÃO DE OBRA S/ BDI</t>
  </si>
  <si>
    <r>
      <rPr>
        <sz val="9"/>
        <rFont val="Calibri"/>
        <family val="2"/>
        <scheme val="minor"/>
      </rPr>
      <t>PLACA DE OBRA PLOTADA EM CHAPA METÁLICA 26 , AFIXADA EM CAVALETES DE MADEIRA
DE LEI (VIGOTAS 6X12CM) - PADRÃO GOINFRA</t>
    </r>
  </si>
  <si>
    <r>
      <rPr>
        <sz val="9"/>
        <rFont val="Calibri"/>
        <family val="2"/>
        <scheme val="minor"/>
      </rPr>
      <t>MOBILIZAÇÃO DO CANTEIRO DE OBRAS - INCLUSIVE CARGA E DESCARGA E A HORA
IMPRODUTIVA DO CAMINHÃO - ( EXCLUSO O TRANSPORTE )</t>
    </r>
  </si>
  <si>
    <r>
      <rPr>
        <sz val="9"/>
        <rFont val="Calibri"/>
        <family val="2"/>
        <scheme val="minor"/>
      </rPr>
      <t>CAIXA ENTERRADA ELÉTRICA RETANGULAR, EM CONCRETO PRÉ-MOLDADO, FUNDO COM
BRITA, DIMENSÕES INTERNAS: 0,6X0,6X0,5 M. AF_12/2020</t>
    </r>
  </si>
  <si>
    <r>
      <rPr>
        <sz val="9"/>
        <rFont val="Calibri"/>
        <family val="2"/>
        <scheme val="minor"/>
      </rPr>
      <t>CAIXA ENTERRADA ELÉTRICA RETANGULAR, EM CONCRETO PRÉ-MOLDADO, FUNDO COM
BRITA, DIMENSÕES INTERNAS: 0,8X0,8X0,5 M. AF_12/2020</t>
    </r>
  </si>
  <si>
    <r>
      <rPr>
        <sz val="9"/>
        <rFont val="Calibri"/>
        <family val="2"/>
        <scheme val="minor"/>
      </rPr>
      <t>DISJUNTOR TRIPOLAR TIPO DIN, CORRENTE NOMINAL DE 40A - FORNECIMENTO E
INSTALAÇÃO. AF_10/2020</t>
    </r>
  </si>
  <si>
    <r>
      <rPr>
        <sz val="9"/>
        <rFont val="Calibri"/>
        <family val="2"/>
        <scheme val="minor"/>
      </rPr>
      <t>DISJUNTOR MONOPOLAR TIPO DIN, CORRENTE NOMINAL DE 16A - FORNECIMENTO E
INSTALAÇÃO. AF_10/2020</t>
    </r>
  </si>
  <si>
    <r>
      <rPr>
        <sz val="9"/>
        <rFont val="Calibri"/>
        <family val="2"/>
        <scheme val="minor"/>
      </rPr>
      <t>CABO DE COBRE FLEXÍVEL ISOLADO, 1,5 MM², ANTI-CHAMA 450/750 V, PARA CIRCUITOS
TERMINAIS - FORNECIMENTO E INSTALAÇÃO. AF_03/2023</t>
    </r>
  </si>
  <si>
    <r>
      <rPr>
        <sz val="9"/>
        <rFont val="Calibri"/>
        <family val="2"/>
        <scheme val="minor"/>
      </rPr>
      <t>CAIXA RETANGULAR 4" X 2" MÉDIA (1,30 M DO PISO), PVC, INSTALADA EM PAREDE -
FORNECIMENTO E INSTALAÇÃO. AF_03/2023</t>
    </r>
  </si>
  <si>
    <r>
      <rPr>
        <sz val="9"/>
        <rFont val="Calibri"/>
        <family val="2"/>
        <scheme val="minor"/>
      </rPr>
      <t>LUMINÁRIA LED PARA JARDIM COM POSTE 3,00 M COM 01 LUMINÁRIA PLANA - INCLUSO
BASE DE CONCRETO PADRÃO GOINFRA E FIXAÇÃO</t>
    </r>
  </si>
  <si>
    <r>
      <rPr>
        <sz val="9"/>
        <rFont val="Calibri"/>
        <family val="2"/>
        <scheme val="minor"/>
      </rPr>
      <t>TOMADA ALTA DE EMBUTIR (1 MÓDULO), 2P+T 10 A, INCLUINDO SUPORTE E PLACA -
FORNECIMENTO E INSTALAÇÃO. AF_12/2015</t>
    </r>
  </si>
  <si>
    <r>
      <rPr>
        <sz val="9"/>
        <rFont val="Calibri"/>
        <family val="2"/>
        <scheme val="minor"/>
      </rPr>
      <t>CAIXA ENTERRADA ELÉTRICA RETANGULAR, EM CONCRETO PRÉ-MOLDADO, FUNDO COM
BRITA, DIMENSÕES INTERNAS: 0,4X0,4X0,4 M. AF_12/2020</t>
    </r>
  </si>
  <si>
    <r>
      <rPr>
        <sz val="9"/>
        <rFont val="Calibri"/>
        <family val="2"/>
        <scheme val="minor"/>
      </rPr>
      <t>CAIXA RETANGULAR 4" X 2" MÉDIA (1,30 M DO PISO), PVC, INSTALADA EM PAREDE -
FORNECIMENTO E INSTALAÇÃO. AF_12/2015</t>
    </r>
  </si>
  <si>
    <r>
      <rPr>
        <sz val="9"/>
        <rFont val="Calibri"/>
        <family val="2"/>
        <scheme val="minor"/>
      </rPr>
      <t>CABO DE COBRE FLEXÍVEL ISOLADO, 1,5 MM², ANTI-CHAMA 450/750 V, PARA CIRCUITOS
TERMINAIS - FORNECIMENTO E INSTALAÇÃO. AF_12/2015</t>
    </r>
  </si>
  <si>
    <r>
      <rPr>
        <sz val="9"/>
        <rFont val="Calibri"/>
        <family val="2"/>
        <scheme val="minor"/>
      </rPr>
      <t>CORDOALHA DE COBRE NU 50 MM², ENTERRADA, SEM ISOLADOR - FORNECIMENTO E
INSTALAÇÃO. AF_12/2017</t>
    </r>
  </si>
  <si>
    <r>
      <rPr>
        <sz val="9"/>
        <rFont val="Calibri"/>
        <family val="2"/>
        <scheme val="minor"/>
      </rPr>
      <t>FIXAÇÃO DE TUBOS VERTICAIS DE PPR DIÂMETROS MAIORES QUE 75 MM COM
ABRAÇADEIRA METÁLICA RÍGIDA TIPO D 3", FIXADA EM PERFILADO EM ALVENARIA. AF_05/2015</t>
    </r>
  </si>
  <si>
    <r>
      <rPr>
        <sz val="9"/>
        <rFont val="Calibri"/>
        <family val="2"/>
        <scheme val="minor"/>
      </rPr>
      <t>CORDOALHA DE COBRE NU 35 MM², NÃO ENTERRADA, COM ISOLADOR - FORNECIMENTO E
INSTALAÇÃO. AF_12/2017</t>
    </r>
  </si>
  <si>
    <r>
      <rPr>
        <sz val="9"/>
        <rFont val="Calibri"/>
        <family val="2"/>
        <scheme val="minor"/>
      </rPr>
      <t>TAMPA DE FERRO FUNDIDO 300MM PARA CAIXA DE INSPEÇÃO DE ATERRAMENTO  (GOINFRA
+ COT)</t>
    </r>
  </si>
  <si>
    <r>
      <rPr>
        <sz val="9"/>
        <rFont val="Calibri"/>
        <family val="2"/>
        <scheme val="minor"/>
      </rPr>
      <t>TUBO, PVC, SOLDÁVEL, DN 32MM, INSTALADO EM PRUMADA DE ÁGUA - FORNECIMENTO E
INSTALAÇÃO. AF_06/2022</t>
    </r>
  </si>
  <si>
    <r>
      <rPr>
        <sz val="9"/>
        <rFont val="Calibri"/>
        <family val="2"/>
        <scheme val="minor"/>
      </rPr>
      <t>JOELHO 90 GRAUS, PVC, SOLDÁVEL, DN 40MM, INSTALADO EM PRUMADA DE ÁGUA -
FORNECIMENTO E INSTALAÇÃO. AF_06/2022</t>
    </r>
  </si>
  <si>
    <r>
      <rPr>
        <sz val="9"/>
        <rFont val="Calibri"/>
        <family val="2"/>
        <scheme val="minor"/>
      </rPr>
      <t>TUBO PVC, SERIE NORMAL, ESGOTO PREDIAL, DN 150 MM, FORNECIDO E INSTALADO EM
SUBCOLETOR AÉREO DE ESGOTO SANITÁRIO. AF_08/2022</t>
    </r>
  </si>
  <si>
    <r>
      <rPr>
        <sz val="9"/>
        <rFont val="Calibri"/>
        <family val="2"/>
        <scheme val="minor"/>
      </rPr>
      <t>CAIXA DE INCÊNDIO METÁLICA COM SUPORTE PARA MANGUEIRA, TAMPA E MURETA
17X60X90 CM C/PINTURA</t>
    </r>
  </si>
  <si>
    <r>
      <rPr>
        <sz val="9"/>
        <rFont val="Calibri"/>
        <family val="2"/>
        <scheme val="minor"/>
      </rPr>
      <t>REDUCAO GIRATÓRIA TIPO STORZ LATAO P/ INST. PREDIAL COMBATE A INCENDIO ENGATE
RAPIDO 2.1/2" X 1.1/2" (GOINFRA + SINAPI)</t>
    </r>
  </si>
  <si>
    <r>
      <rPr>
        <sz val="9"/>
        <rFont val="Calibri"/>
        <family val="2"/>
        <scheme val="minor"/>
      </rPr>
      <t>CHAVE DUPLA P/ CONEXÕES TIPO STORZ EM LATÃO ENGATE RÁPIDO 1 1/2" X 2 1/2" (GOINFRA
+ SINAPI)</t>
    </r>
  </si>
  <si>
    <r>
      <rPr>
        <sz val="9"/>
        <rFont val="Calibri"/>
        <family val="2"/>
        <scheme val="minor"/>
      </rPr>
      <t>LUMINÁRIA DE EMERGÊNCIA, COM 30 LÂMPADAS LED DE 2 W, SEM REATOR -
FORNECIMENTO E INSTALAÇÃO. AF_02/2020</t>
    </r>
  </si>
  <si>
    <r>
      <rPr>
        <sz val="9"/>
        <rFont val="Calibri"/>
        <family val="2"/>
        <scheme val="minor"/>
      </rPr>
      <t>CASA DE BOMBAS - EXCLUSO INSTALAÇÕES ELÉTRICAS, HIDROSANITÁRIAS E ESPECIAIS
(GOINFRA + SINAPI)</t>
    </r>
  </si>
  <si>
    <r>
      <rPr>
        <sz val="9"/>
        <rFont val="Calibri"/>
        <family val="2"/>
        <scheme val="minor"/>
      </rPr>
      <t>GRELHA PADRÃO GOINFRA DE FERRO CHATO COM BERÇO (ESPAÇAMENTO ENTRE FACES =
1,5CM - NBR 9050 ACESSIBILIDADE)</t>
    </r>
  </si>
  <si>
    <r>
      <rPr>
        <sz val="9"/>
        <rFont val="Calibri"/>
        <family val="2"/>
        <scheme val="minor"/>
      </rPr>
      <t>PISO DE BORRACHA COR PRETA MODELO TÁTIL ( ALERTA OU DIRECIONAL) INCLUSO
CONTRAPISO (1CI:3ARML) C/ E=2CM E NATA DE CIMENTO</t>
    </r>
  </si>
  <si>
    <r>
      <rPr>
        <sz val="9"/>
        <rFont val="Calibri"/>
        <family val="2"/>
        <scheme val="minor"/>
      </rPr>
      <t>PISO DE LADRILHO HIDRÁULICO COLORIDO MODELO TÁTIL ( ALERTA OU DIRECIONAL) SEM
LASTRO</t>
    </r>
  </si>
  <si>
    <r>
      <rPr>
        <sz val="9"/>
        <rFont val="Calibri"/>
        <family val="2"/>
        <scheme val="minor"/>
      </rPr>
      <t>PLANTIO DE ARVORE REGIONAL, ALTURA MAIOR QUE 2,00M, EM CAVAS DE 80X80X80CM
(GOINFRA + SINAPI)</t>
    </r>
  </si>
  <si>
    <r>
      <rPr>
        <sz val="9"/>
        <rFont val="Calibri"/>
        <family val="2"/>
        <scheme val="minor"/>
      </rPr>
      <t>PLANTIO GRAMA ESMERALDA PLACA C/ M.O. IRRIG., ADUBO,TERRA VEGETAL (O.C.)
A&lt;11.000,00M2</t>
    </r>
  </si>
  <si>
    <r>
      <rPr>
        <sz val="9"/>
        <rFont val="Calibri"/>
        <family val="2"/>
        <scheme val="minor"/>
      </rPr>
      <t>PLACAS EM BRAILE PARA IDENTIFICAÇÃO DE PORTAS/NOMEAR AMBIENTES -
FORNECIMENTO E INSTALAÇÃO (GOINFRA + ORSE)</t>
    </r>
  </si>
  <si>
    <r>
      <rPr>
        <sz val="9"/>
        <rFont val="Calibri"/>
        <family val="2"/>
        <scheme val="minor"/>
      </rPr>
      <t>MAPA TÁTIL EM CHAPA DE ACRÍLICO 70X50 CM - FORNECIMENTO E INSTALAÇÃO (GOINFRA
+ ORSE)</t>
    </r>
  </si>
  <si>
    <r>
      <rPr>
        <sz val="9"/>
        <rFont val="Calibri"/>
        <family val="2"/>
        <scheme val="minor"/>
      </rPr>
      <t>LANÇAMENTO/APLICAÇÃO/ADENSAMENTO DE CONCRETO USINADO BOMBEADO EM
FUNDAÇÃO</t>
    </r>
  </si>
  <si>
    <r>
      <rPr>
        <sz val="9"/>
        <rFont val="Calibri"/>
        <family val="2"/>
        <scheme val="minor"/>
      </rPr>
      <t>ARMAÇÃO DE PILAR OU VIGA DE ESTRUTURA CONVENCIONAL DE CONCRETO ARMADO
UTILIZANDO AÇO CA-60 DE 5,0 MM - MONTAGEM. AF_06/2022</t>
    </r>
  </si>
  <si>
    <r>
      <rPr>
        <sz val="9"/>
        <rFont val="Calibri"/>
        <family val="2"/>
        <scheme val="minor"/>
      </rPr>
      <t>LANÇAMENTO/APLICAÇÃO/ADENSAMENTO DE CONCRETO USINADO BOMBEADO EM
ESTRUTURA - (O.C.)</t>
    </r>
  </si>
  <si>
    <r>
      <rPr>
        <sz val="9"/>
        <rFont val="Calibri"/>
        <family val="2"/>
        <scheme val="minor"/>
      </rPr>
      <t>MURO DE ALVENARIA TIJOLO FURADO 1/2 VEZ ( H=3,00M) COM FUNDAÇÃO - SEM
REVESTIMENTOS (PADRÃO GOINFRA) - (GOINFRA)</t>
    </r>
  </si>
  <si>
    <r>
      <rPr>
        <sz val="9"/>
        <rFont val="Calibri"/>
        <family val="2"/>
        <scheme val="minor"/>
      </rPr>
      <t>MOLDURA TIPO "U" INVERTIDO EM ARGAMASSA COM 2CM DE ESPESSURA TIPO PINGADEIRA
EM MURO/PLATIBANDA ( A PARTE VERTICAL DESCE 2,5CM)</t>
    </r>
  </si>
  <si>
    <r>
      <rPr>
        <sz val="9"/>
        <rFont val="Calibri"/>
        <family val="2"/>
        <scheme val="minor"/>
      </rPr>
      <t>ELETRODUTO FLEXÍVEL CORRUGADO, PVC, DN 32 MM (1"), PARA CIRCUITOS TERMINAIS,
INSTALADO EM LAJE - FORNECIMENTO E INSTALAÇÃO. AF_03/2023</t>
    </r>
  </si>
  <si>
    <r>
      <rPr>
        <sz val="9"/>
        <rFont val="Calibri"/>
        <family val="2"/>
        <scheme val="minor"/>
      </rPr>
      <t>INTERRUPTOR SIMPLES (1 MÓDULO) COM 1 TOMADA DE EMBUTIR 2P+T 10 A, INCLUINDO
SUPORTE E PLACA - FORNECIMENTO E INSTALAÇÃO. AF_03/2023</t>
    </r>
  </si>
  <si>
    <r>
      <rPr>
        <sz val="9"/>
        <rFont val="Calibri"/>
        <family val="2"/>
        <scheme val="minor"/>
      </rPr>
      <t>LÂMPADA TUBULAR LED DE 18/20 W, BASE G13 - FORNECIMENTO E INSTALAÇÃO.
AF_02/2020_PS</t>
    </r>
  </si>
  <si>
    <r>
      <rPr>
        <sz val="9"/>
        <rFont val="Calibri"/>
        <family val="2"/>
        <scheme val="minor"/>
      </rPr>
      <t>QUADRO DE DISTRIBUIÇÃO DE ENERGIA EM CHAPA DE AÇO GALVANIZADO, DE EMBUTIR,
COM BARRAMENTO TRIFÁSICO, PARA 12 DISJUNTORES DIN 100A - FORNECIMENTO E INSTALAÇÃO. AF_10/2020</t>
    </r>
  </si>
  <si>
    <r>
      <rPr>
        <sz val="9"/>
        <rFont val="Calibri"/>
        <family val="2"/>
        <scheme val="minor"/>
      </rPr>
      <t>DISJUNTOR TRIPOLAR TIPO DIN, CORRENTE NOMINAL DE 32A - FORNECIMENTO E
INSTALAÇÃO. AF_10/2020</t>
    </r>
  </si>
  <si>
    <r>
      <rPr>
        <sz val="9"/>
        <rFont val="Calibri"/>
        <family val="2"/>
        <scheme val="minor"/>
      </rPr>
      <t>PASSEIO PROTECAO EM CONC.DESEMPEN.5 CM 1:2,5:3,5 (INCLUSO ESPELHO DE
30CM/ESCAVAÇÃO/REATERRO/APILOAMENTO/ATERRO INTERNO)</t>
    </r>
  </si>
  <si>
    <r>
      <rPr>
        <sz val="9"/>
        <rFont val="Calibri"/>
        <family val="2"/>
        <scheme val="minor"/>
      </rPr>
      <t>REGULARIZAÇÃO DO TERRENO SEM APILOAMENTO COM TRANSPORTE MANUAL DA TERRA
ESCAVADA</t>
    </r>
  </si>
  <si>
    <r>
      <rPr>
        <sz val="9"/>
        <rFont val="Calibri"/>
        <family val="2"/>
        <scheme val="minor"/>
      </rPr>
      <t>LASTRO DE CONCRETO MAGRO, APLICADO EM BLOCOS DE COROAMENTO OU SAPATAS,
ESPESSURA DE 3 CM. AF_08/2017</t>
    </r>
  </si>
  <si>
    <r>
      <rPr>
        <sz val="9"/>
        <rFont val="Calibri"/>
        <family val="2"/>
        <scheme val="minor"/>
      </rPr>
      <t>ARMAÇÃO DE PILAR OU VIGA DE ESTRUTURA CONVENCIONAL DE CONCRETO ARMADO
UTILIZANDO AÇO CA-50 DE 10,0 MM - MONTAGEM. AF_06/2022</t>
    </r>
  </si>
  <si>
    <r>
      <rPr>
        <sz val="9"/>
        <rFont val="Calibri"/>
        <family val="2"/>
        <scheme val="minor"/>
      </rPr>
      <t>ARMAÇÃO DE PILAR OU VIGA DE ESTRUTURA CONVENCIONAL DE CONCRETO ARMADO
UTILIZANDO AÇO CA-50 DE 12,5 MM - MONTAGEM. AF_06/2022</t>
    </r>
  </si>
  <si>
    <r>
      <rPr>
        <sz val="9"/>
        <rFont val="Calibri"/>
        <family val="2"/>
        <scheme val="minor"/>
      </rPr>
      <t>ELETRODUTO FLEXÍVEL CORRUGADO, PVC, DN 25 MM (3/4"), PARA CIRCUITOS TERMINAIS,
INSTALADO EM LAJE - FORNECIMENTO E INSTALAÇÃO. AF_03/2023</t>
    </r>
  </si>
  <si>
    <r>
      <rPr>
        <sz val="9"/>
        <rFont val="Calibri"/>
        <family val="2"/>
        <scheme val="minor"/>
      </rPr>
      <t>INTERRUPTOR SIMPLES (4 MÓDULOS), 10A/250V, INCLUINDO SUPORTE E PLACA -
FORNECIMENTO E INSTALAÇÃO. AF_03/2023</t>
    </r>
  </si>
  <si>
    <r>
      <rPr>
        <sz val="9"/>
        <rFont val="Calibri"/>
        <family val="2"/>
        <scheme val="minor"/>
      </rPr>
      <t>LUMINÁRIA DE SOBREPOR COM ALETAS 2 X 16/18/20 W - FORNECIMENTO E INSTALAÇÃO
(GOINFRA + ORSE)</t>
    </r>
  </si>
  <si>
    <r>
      <rPr>
        <sz val="9"/>
        <rFont val="Calibri"/>
        <family val="2"/>
        <scheme val="minor"/>
      </rPr>
      <t>PEITORIL LINEAR EM GRANITO OU MÁRMORE, L = 15CM, COMPRIMENTO DE ATÉ 2M,
ASSENTADO COM ARGAMASSA 1:6 COM ADITIVO. AF_11/2020</t>
    </r>
  </si>
  <si>
    <r>
      <rPr>
        <sz val="9"/>
        <rFont val="Calibri"/>
        <family val="2"/>
        <scheme val="minor"/>
      </rPr>
      <t>TELHAMENTO COM TELHA CERÂMICA DE ENCAIXE, TIPO ROMANA, COM ATÉ 2 ÁGUAS,
INCLUSO TRANSPORTE VERTICAL. AF_07/2019</t>
    </r>
  </si>
  <si>
    <r>
      <rPr>
        <sz val="9"/>
        <rFont val="Calibri"/>
        <family val="2"/>
        <scheme val="minor"/>
      </rPr>
      <t>CAIXA RETANGULAR 4" X 2" BAIXA (0,30 M DO PISO), PVC, INSTALADA EM PAREDE -
FORNECIMENTO E INSTALAÇÃO. AF_03/2023</t>
    </r>
  </si>
  <si>
    <r>
      <rPr>
        <sz val="9"/>
        <rFont val="Calibri"/>
        <family val="2"/>
        <scheme val="minor"/>
      </rPr>
      <t>TOMADA ALTA DE EMBUTIR (1 MÓDULO), 2P+T 10 A, SEM SUPORTE E SEM PLACA -
FORNECIMENTO E INSTALAÇÃO. AF_03/2023</t>
    </r>
  </si>
  <si>
    <r>
      <rPr>
        <sz val="9"/>
        <rFont val="Calibri"/>
        <family val="2"/>
        <scheme val="minor"/>
      </rPr>
      <t>INTERRUPTOR PARALELO (2 MÓDULOS), 10A/250V, INCLUINDO SUPORTE E PLACA -
FORNECIMENTO E INSTALAÇÃO. AF_03/2023</t>
    </r>
  </si>
  <si>
    <r>
      <rPr>
        <sz val="9"/>
        <rFont val="Calibri"/>
        <family val="2"/>
        <scheme val="minor"/>
      </rPr>
      <t>QUADRO DE DISTRIBUIÇÃO DE ENERGIA EM CHAPA DE AÇO GALVANIZADO, DE EMBUTIR, COM BARRAMENTO TRIFÁSICO, PARA 24 DISJUNTORES DIN 100A - FORNECIMENTO E
INSTALAÇÃO. AF_10/2020</t>
    </r>
  </si>
  <si>
    <r>
      <rPr>
        <sz val="9"/>
        <rFont val="Calibri"/>
        <family val="2"/>
        <scheme val="minor"/>
      </rPr>
      <t>TORNEIRA CROMADA LONGA, DE PAREDE, 1/2 OU 3/4, PARA PIA DE COZINHA, PADRÃO
POPULAR - FORNECIMENTO E INSTALAÇÃO. AF_01/2020</t>
    </r>
  </si>
  <si>
    <r>
      <rPr>
        <sz val="9"/>
        <rFont val="Calibri"/>
        <family val="2"/>
        <scheme val="minor"/>
      </rPr>
      <t>CUBA DE EMBUTIR RETANGULAR DE AÇO INOXIDÁVEL, 46 X 30 X 12 CM - FORNECIMENTO E
INSTALAÇÃO. AF_01/2020</t>
    </r>
  </si>
  <si>
    <r>
      <rPr>
        <sz val="9"/>
        <rFont val="Calibri"/>
        <family val="2"/>
        <scheme val="minor"/>
      </rPr>
      <t>BUCHA DE REDUÇÃO, PPR, 32 X 25, CLASSE PN 25, INSTALADO EM RAMAL DE DISTRIBUIÇÃO
DE ÁGUA   FORNECIMENTO E INSTALAÇÃO. AF_08/2022</t>
    </r>
  </si>
  <si>
    <r>
      <rPr>
        <sz val="9"/>
        <rFont val="Calibri"/>
        <family val="2"/>
        <scheme val="minor"/>
      </rPr>
      <t>JOELHO 45 GRAUS, PVC, SERIE NORMAL, ESGOTO PREDIAL, DN 50 MM, JUNTA ELÁSTICA, FORNECIDO E INSTALADO EM PRUMADA DE ESGOTO SANITÁRIO OU VENTILAÇÃO.
AF_08/2022</t>
    </r>
  </si>
  <si>
    <r>
      <rPr>
        <sz val="9"/>
        <rFont val="Calibri"/>
        <family val="2"/>
        <scheme val="minor"/>
      </rPr>
      <t>UNIÃO DE FERRO MALEÁVEL GALVANIZADO 3/4", ASSENTO BRONZE , CLASSE 150, ROSCA
NPT - NBR 6925</t>
    </r>
  </si>
  <si>
    <r>
      <rPr>
        <sz val="9"/>
        <rFont val="Calibri"/>
        <family val="2"/>
        <scheme val="minor"/>
      </rPr>
      <t>TE DE REDUCAO DE FERRO GALVANIZADO, COM ROSCA BSP, DE 3/4" X 1/2" (GOINFRA +
SINAPI)</t>
    </r>
  </si>
  <si>
    <r>
      <rPr>
        <sz val="9"/>
        <rFont val="Calibri"/>
        <family val="2"/>
        <scheme val="minor"/>
      </rPr>
      <t>TUBO DE AÇO GALVANIZADO COM COSTURA, CLASSE MÉDIA, CONEXÃO ROSQUEADA, DN 20 (3/4"), INSTALADO EM RAMAIS E SUB-RAMAIS DE GÁS - FORNECIMENTO E INSTALAÇÃO.
AF_10/2020</t>
    </r>
  </si>
  <si>
    <r>
      <rPr>
        <sz val="9"/>
        <rFont val="Calibri"/>
        <family val="2"/>
        <scheme val="minor"/>
      </rPr>
      <t>REGISTRO OU REGULADOR DE GAS DE 2° ESTÁGIO, VAZAO DE 7 KG/H - FORNECIMENTO E
INSTALAÇÃO (GOINFRA + SINAPI)</t>
    </r>
  </si>
  <si>
    <r>
      <rPr>
        <sz val="9"/>
        <rFont val="Calibri"/>
        <family val="2"/>
        <scheme val="minor"/>
      </rPr>
      <t>BANCO CONCRETO POLIDO BASE EM ALVENARIA TIJOLO APARENTE PINTADA - PADRÃO
GOINFRA</t>
    </r>
  </si>
  <si>
    <r>
      <rPr>
        <sz val="9"/>
        <rFont val="Calibri"/>
        <family val="2"/>
        <scheme val="minor"/>
      </rPr>
      <t>LAJE PRÉ-FABRICADA TRELIÇADA PARA COBERTURA, INTEREIXO 38CM, H=12CM, ENCHIMENTO EM EPS H=8CM, INCLUSIVE ESCORAMENTO EM MADEIRA ROLIÇA E CAPEAMENTO 4CM, COM CONCRETO USINADO 25 MPA - FORNECIMENTO E INSTALAÇÃO.
(GOINFRA + ORSE)</t>
    </r>
  </si>
  <si>
    <r>
      <rPr>
        <sz val="9"/>
        <rFont val="Calibri"/>
        <family val="2"/>
        <scheme val="minor"/>
      </rPr>
      <t>CAIXA RETANGULAR 4" X 4" MÉDIA (1,30 M DO PISO), PVC, INSTALADA EM PAREDE -
FORNECIMENTO E INSTALAÇÃO. AF_03/2023</t>
    </r>
  </si>
  <si>
    <r>
      <rPr>
        <sz val="9"/>
        <rFont val="Calibri"/>
        <family val="2"/>
        <scheme val="minor"/>
      </rPr>
      <t>CAIXA DE PASSAGEM 35X60X50CM (MEDIDAS INTERNAS) FUNDO DE CONCRETO (PARA
TAMPA R1)</t>
    </r>
  </si>
  <si>
    <r>
      <rPr>
        <sz val="9"/>
        <rFont val="Calibri"/>
        <family val="2"/>
        <scheme val="minor"/>
      </rPr>
      <t>CABO COAXIAL RG6 95% DE MALHA PARA TV - FORNECIMENTO E INSTALAÇÃO (GOINFRA +
SINAPI)</t>
    </r>
  </si>
  <si>
    <r>
      <rPr>
        <sz val="9"/>
        <rFont val="Calibri"/>
        <family val="2"/>
        <scheme val="minor"/>
      </rPr>
      <t>CAIXA SIFONADA, PVC, DN 150 X 185 X 75 MM, FORNECIDA E INSTALADA EM RAMAIS DE
ENCAMINHAMENTO DE ÁGUA PLUVIAL. AF_06/2022</t>
    </r>
  </si>
  <si>
    <r>
      <rPr>
        <sz val="9"/>
        <rFont val="Calibri"/>
        <family val="2"/>
        <scheme val="minor"/>
      </rPr>
      <t>ALVENARIA DE TIJOLO FURADO 1/2 VEZ 14X29X9 - 6 FUROS -  ARG. (1CALH:4ARML+100KG DE
CI/M3)</t>
    </r>
  </si>
  <si>
    <r>
      <rPr>
        <sz val="9"/>
        <rFont val="Calibri"/>
        <family val="2"/>
        <scheme val="minor"/>
      </rPr>
      <t>CUMEEIRA PARA TELHA CERÂMICA EMBOÇADA COM ARGAMASSA TRAÇO 1:2:9 (CIMENTO, CAL E AREIA) PARA TELHADOS COM ATÉ 2 ÁGUAS, INCLUSO TRANSPORTE VERTICAL.
AF_07/2019</t>
    </r>
  </si>
  <si>
    <r>
      <rPr>
        <sz val="9"/>
        <rFont val="Calibri"/>
        <family val="2"/>
        <scheme val="minor"/>
      </rPr>
      <t>QUADRO DE DISTRIBUIÇÃO DE ENERGIA EM CHAPA DE AÇO GALVANIZADO, DE EMBUTIR,
COM BARRAMENTO TRIFÁSICO, PARA 30 DISJUNTORES DIN 150A - FORNECIMENTO E INSTALAÇÃO. AF_10/2020</t>
    </r>
  </si>
  <si>
    <r>
      <rPr>
        <sz val="9"/>
        <rFont val="Calibri"/>
        <family val="2"/>
        <scheme val="minor"/>
      </rPr>
      <t>BUCHA DE REDUÇÃO, PVC, SOLDÁVEL, DN 40MM X 32MM, INSTALADO EM PRUMADA DE
ÁGUA - FORNECIMENTO E INSTALAÇÃO. AF_06/2022</t>
    </r>
  </si>
  <si>
    <r>
      <rPr>
        <sz val="9"/>
        <rFont val="Calibri"/>
        <family val="2"/>
        <scheme val="minor"/>
      </rPr>
      <t>BUCHA DE REDUÇÃO, PPR, 40 X 25, CLASSE PN 25, INSTALADO EM PRUMADA DE ÁGUA
FORNECIMENTO E INSTALAÇÃO . AF_08/2022</t>
    </r>
  </si>
  <si>
    <r>
      <rPr>
        <sz val="9"/>
        <rFont val="Calibri"/>
        <family val="2"/>
        <scheme val="minor"/>
      </rPr>
      <t>LASTRO DE CONCRETO MAGRO, APLICADO EM BLOCOS DE COROAMENTO OU SAPATAS.
AF_08/2017</t>
    </r>
  </si>
  <si>
    <r>
      <rPr>
        <sz val="9"/>
        <rFont val="Calibri"/>
        <family val="2"/>
        <scheme val="minor"/>
      </rPr>
      <t>TOMADA BAIXA DE EMBUTIR (2 MÓDULOS), 2P+T 10 A, INCLUINDO SUPORTE E PLACA -
FORNECIMENTO E INSTALAÇÃO. AF_03/2023</t>
    </r>
  </si>
  <si>
    <r>
      <rPr>
        <sz val="9"/>
        <rFont val="Calibri"/>
        <family val="2"/>
        <scheme val="minor"/>
      </rPr>
      <t>DISJUNTOR MONOPOLAR TIPO DIN, CORRENTE NOMINAL DE 20A - FORNECIMENTO E
INSTALAÇÃO. AF_10/2020</t>
    </r>
  </si>
  <si>
    <r>
      <rPr>
        <sz val="9"/>
        <rFont val="Calibri"/>
        <family val="2"/>
        <scheme val="minor"/>
      </rPr>
      <t>MURETA P/ QUAD. POLIESP. ALV. DE TIJ. FURADO - 1/2 VEZ - C/ CHP. E PEDRISCO - H=0,80 M
(GOINFRA)</t>
    </r>
  </si>
  <si>
    <r>
      <rPr>
        <sz val="9"/>
        <rFont val="Calibri"/>
        <family val="2"/>
        <scheme val="minor"/>
      </rPr>
      <t>PINTURA DE PISO COM TINTA EPÓXI, APLICAÇÃO MANUAL, 2 DEMÃOS, INCLUSO PRIMER
EPÓXI. AF_05/2021</t>
    </r>
  </si>
  <si>
    <r>
      <rPr>
        <sz val="9"/>
        <rFont val="Calibri"/>
        <family val="2"/>
        <scheme val="minor"/>
      </rPr>
      <t>ARMAÇÃO EM TELA DE AÇO SOLDADA NERVURADA Q-92, AÇO-60, 4,2 mm, MALHA 15x15 CM
(GOINFRA + SINAPI)</t>
    </r>
  </si>
  <si>
    <r>
      <rPr>
        <sz val="9"/>
        <rFont val="Calibri"/>
        <family val="2"/>
        <scheme val="minor"/>
      </rPr>
      <t>SUPORTE PADRÃO PARA TABELA BASQUETE EM "U" ENRIJECIDO- 2 UNID.
(ASSENTADOS/PINTADOS)</t>
    </r>
  </si>
  <si>
    <r>
      <rPr>
        <sz val="9"/>
        <rFont val="Calibri"/>
        <family val="2"/>
        <scheme val="minor"/>
      </rPr>
      <t>TABELA PARA BASQUETE ESTRUTURA METÁLICA MADEIRA DE LEI (ASSENT./PINTADAS)
ARO METÁLICO - 2 UNID.</t>
    </r>
  </si>
  <si>
    <r>
      <rPr>
        <sz val="9"/>
        <rFont val="Calibri"/>
        <family val="2"/>
        <scheme val="minor"/>
      </rPr>
      <t>MANGUEIRA DE BORRACHA PARA ALTA PRESSÃO 1" - FORNECIMENTO E INSTALAÇÃO
(GOINFRA + ORSE)</t>
    </r>
  </si>
  <si>
    <r>
      <rPr>
        <sz val="9"/>
        <rFont val="Calibri"/>
        <family val="2"/>
        <scheme val="minor"/>
      </rPr>
      <t>CONJUNTO MOTO BOMBA ELÉTRICA PARA VAZÃO 2,8 M³/H, HM=11,70 MCA (GOINFRA +
SINAPI)</t>
    </r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</si>
  <si>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</si>
  <si>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</si>
  <si>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</si>
  <si>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</si>
  <si>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</si>
  <si>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</si>
  <si>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</si>
  <si>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</si>
  <si>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</si>
  <si>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</si>
  <si>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</si>
  <si>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</si>
  <si>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</si>
  <si>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</si>
  <si>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</si>
  <si>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</si>
  <si>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</si>
  <si>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</si>
  <si>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</si>
  <si>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</si>
  <si>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</si>
  <si>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</si>
  <si>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</si>
  <si>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</si>
  <si>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</si>
  <si>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</si>
  <si>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</si>
  <si>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</si>
  <si>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</si>
  <si>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</si>
  <si>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</si>
  <si>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</si>
  <si>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</si>
  <si>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</si>
  <si>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</si>
  <si>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</si>
  <si>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</si>
  <si>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</si>
  <si>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</si>
  <si>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</si>
  <si>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</si>
  <si>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</si>
  <si>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</si>
  <si>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</si>
  <si>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</si>
  <si>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</si>
  <si>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</si>
  <si>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</si>
  <si>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</si>
  <si>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</si>
  <si>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</si>
  <si>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</si>
  <si>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</si>
  <si>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</si>
  <si>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</si>
  <si>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</si>
  <si>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</si>
  <si>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</si>
  <si>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</si>
  <si>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</si>
  <si>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</si>
  <si>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</si>
  <si>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</si>
  <si>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</si>
  <si>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</si>
  <si>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</si>
  <si>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</si>
  <si>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</si>
  <si>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</si>
  <si>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</si>
  <si>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</si>
  <si>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</si>
  <si>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</si>
  <si>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</si>
  <si>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</si>
  <si>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</si>
  <si>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</si>
  <si>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</si>
  <si>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</si>
  <si>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</si>
  <si>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</si>
  <si>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</si>
  <si>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</si>
  <si>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</si>
  <si>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</si>
  <si>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</si>
  <si>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</si>
  <si>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</si>
  <si>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</si>
  <si>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</si>
  <si>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</si>
  <si>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</si>
  <si>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</si>
  <si>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</si>
  <si>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</si>
  <si>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</si>
  <si>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</si>
  <si>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</si>
  <si>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</si>
  <si>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</si>
  <si>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</si>
  <si>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</si>
  <si>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</si>
  <si>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</si>
  <si>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</si>
  <si>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</si>
  <si>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</si>
  <si>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</si>
  <si>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</si>
  <si>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</si>
  <si>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</si>
  <si>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</si>
  <si>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</si>
  <si>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</si>
  <si>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</si>
  <si>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</si>
  <si>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</si>
  <si>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</si>
  <si>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</si>
  <si>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</si>
  <si>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</si>
  <si>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</si>
  <si>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</si>
  <si>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</si>
  <si>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</si>
  <si>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</si>
  <si>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</si>
  <si>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</si>
  <si>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</si>
  <si>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</si>
  <si>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</si>
  <si>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</si>
  <si>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</si>
  <si>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</si>
  <si>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</si>
  <si>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</si>
  <si>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</si>
  <si>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</si>
  <si>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</si>
  <si>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</si>
  <si>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</si>
  <si>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</si>
  <si>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</si>
  <si>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</si>
  <si>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</si>
  <si>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</si>
  <si>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</si>
  <si>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</si>
  <si>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</si>
  <si>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</si>
  <si>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</si>
  <si>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</si>
  <si>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</si>
  <si>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</si>
  <si>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</si>
  <si>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</si>
  <si>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</si>
  <si>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</si>
  <si>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</si>
  <si>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</si>
  <si>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</si>
  <si>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</si>
  <si>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</si>
  <si>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</si>
  <si>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</si>
  <si>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</si>
  <si>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</si>
  <si>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</si>
  <si>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</si>
  <si>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</si>
  <si>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</si>
  <si>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</si>
  <si>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</si>
  <si>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</si>
  <si>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</si>
  <si>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</si>
  <si>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</si>
  <si>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</si>
  <si>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</si>
  <si>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</si>
  <si>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</si>
  <si>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</si>
  <si>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</si>
  <si>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</si>
  <si>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</si>
  <si>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</si>
  <si>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</si>
  <si>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</si>
  <si>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</si>
  <si>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</si>
  <si>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</si>
  <si>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</si>
  <si>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</si>
  <si>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</si>
  <si>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</si>
  <si>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</si>
  <si>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</si>
  <si>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</si>
  <si>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</si>
  <si>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</si>
  <si>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</si>
  <si>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</si>
  <si>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</si>
  <si>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</si>
  <si>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</si>
  <si>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</si>
  <si>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</si>
  <si>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</si>
  <si>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</si>
  <si>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</si>
  <si>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</si>
  <si>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</si>
  <si>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</si>
  <si>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</si>
  <si>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</si>
  <si>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</si>
  <si>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</si>
  <si>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</si>
  <si>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</si>
  <si>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</si>
  <si>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</si>
  <si>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</si>
  <si>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</si>
  <si>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</si>
  <si>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</si>
  <si>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</si>
  <si>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</si>
  <si>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</si>
  <si>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</si>
  <si>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</si>
  <si>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</si>
  <si>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</si>
  <si>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</si>
  <si>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</si>
  <si>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</si>
  <si>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</si>
  <si>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</si>
  <si>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</si>
  <si>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</si>
  <si>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</si>
  <si>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</si>
  <si>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</si>
  <si>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</si>
  <si>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</si>
  <si>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</si>
  <si>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</si>
  <si>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</si>
  <si>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</si>
  <si>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</si>
  <si>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</si>
  <si>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</si>
  <si>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</si>
  <si>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</si>
  <si>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</si>
  <si>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</si>
  <si>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</si>
  <si>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</si>
  <si>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</si>
  <si>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</si>
  <si>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</si>
  <si>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</si>
  <si>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</si>
  <si>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</si>
  <si>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</si>
  <si>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</si>
  <si>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</si>
  <si>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</si>
  <si>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</si>
  <si>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</si>
  <si>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</si>
  <si>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</si>
  <si>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</si>
  <si>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</si>
  <si>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</si>
  <si>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</si>
  <si>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</si>
  <si>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</si>
  <si>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</si>
  <si>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</si>
  <si>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</si>
  <si>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</si>
  <si>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</si>
  <si>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</si>
  <si>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</si>
  <si>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</si>
  <si>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</si>
  <si>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</si>
  <si>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</si>
  <si>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</si>
  <si>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</si>
  <si>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</si>
  <si>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</si>
  <si>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</si>
  <si>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</si>
  <si>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</si>
  <si>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</si>
  <si>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</si>
  <si>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</si>
  <si>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</si>
  <si>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</si>
  <si>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</si>
  <si>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</si>
  <si>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</si>
  <si>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</si>
  <si>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</si>
  <si>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</si>
  <si>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</si>
  <si>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</si>
  <si>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</si>
  <si>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</si>
  <si>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</si>
  <si>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</si>
  <si>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</si>
  <si>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</si>
  <si>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</si>
  <si>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</si>
  <si>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</si>
  <si>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</si>
  <si>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</si>
  <si>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</si>
  <si>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</si>
  <si>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</si>
  <si>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</si>
  <si>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</si>
  <si>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</si>
  <si>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</si>
  <si>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</si>
  <si>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</si>
  <si>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</si>
  <si>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</si>
  <si>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</si>
  <si>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</si>
  <si>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</si>
  <si>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</si>
  <si>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</si>
  <si>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</si>
  <si>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</si>
  <si>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</si>
  <si>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</si>
  <si>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</si>
  <si>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</si>
  <si>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</si>
  <si>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</si>
  <si>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</si>
  <si>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</si>
  <si>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</si>
  <si>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</si>
  <si>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</si>
  <si>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</si>
  <si>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</si>
  <si>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</si>
  <si>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</si>
  <si>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</si>
  <si>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</si>
  <si>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</si>
  <si>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</si>
  <si>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</si>
  <si>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</si>
  <si>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</si>
  <si>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</si>
  <si>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</si>
  <si>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</si>
  <si>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</si>
  <si>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</si>
  <si>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</si>
  <si>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</si>
  <si>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</si>
  <si>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</si>
  <si>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</si>
  <si>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</si>
  <si>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</si>
  <si>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</si>
  <si>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</si>
  <si>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</si>
  <si>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</si>
  <si>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</si>
  <si>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</si>
  <si>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</si>
  <si>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</si>
  <si>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</si>
  <si>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</si>
  <si>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</si>
  <si>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</si>
  <si>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</si>
  <si>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</si>
  <si>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</si>
  <si>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</si>
  <si>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</si>
  <si>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</si>
  <si>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</si>
  <si>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</si>
  <si>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</si>
  <si>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</si>
  <si>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</si>
  <si>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</si>
  <si>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</si>
  <si>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</si>
  <si>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</si>
  <si>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</si>
  <si>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</si>
  <si>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</si>
  <si>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</si>
  <si>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</si>
  <si>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</si>
  <si>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</si>
  <si>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</si>
  <si>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</si>
  <si>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</si>
  <si>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</si>
  <si>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</si>
  <si>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</si>
  <si>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</si>
  <si>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</si>
  <si>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</si>
  <si>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</si>
  <si>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</si>
  <si>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</si>
  <si>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</si>
  <si>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</si>
  <si>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</si>
  <si>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</si>
  <si>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</si>
  <si>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</si>
  <si>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</si>
  <si>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</si>
  <si>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</si>
  <si>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</si>
  <si>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</si>
  <si>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</si>
  <si>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</si>
  <si>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</si>
  <si>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</si>
  <si>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</si>
  <si>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</si>
  <si>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</si>
  <si>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</si>
  <si>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</si>
  <si>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</si>
  <si>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</si>
  <si>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</si>
  <si>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</si>
  <si>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</si>
  <si>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</si>
  <si>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</si>
  <si>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</si>
  <si>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</si>
  <si>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</si>
  <si>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</si>
  <si>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</si>
  <si>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</si>
  <si>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</si>
  <si>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</si>
  <si>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</si>
  <si>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</si>
  <si>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</si>
  <si>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</si>
  <si>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</si>
  <si>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</si>
  <si>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</si>
  <si>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</si>
  <si>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</si>
  <si>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</si>
  <si>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</si>
  <si>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</si>
  <si>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</si>
  <si>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</si>
  <si>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</si>
  <si>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</si>
  <si>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</si>
  <si>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</si>
  <si>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</si>
  <si>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</si>
  <si>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</si>
  <si>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</si>
  <si>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</si>
  <si>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</si>
  <si>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</si>
  <si>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</si>
  <si>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</si>
  <si>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</si>
  <si>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</si>
  <si>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</si>
  <si>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</si>
  <si>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</si>
  <si>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</si>
  <si>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</si>
  <si>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</si>
  <si>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</si>
  <si>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</si>
  <si>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</si>
  <si>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</si>
  <si>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</si>
  <si>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</si>
  <si>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</si>
  <si>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</si>
  <si>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</si>
  <si>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</si>
  <si>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</si>
  <si>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</si>
  <si>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</si>
  <si>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</si>
  <si>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</si>
  <si>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</si>
  <si>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</si>
  <si>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</si>
  <si>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</si>
  <si>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</si>
  <si>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</si>
  <si>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</si>
  <si>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</si>
  <si>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</si>
  <si>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</si>
  <si>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</si>
  <si>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</si>
  <si>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</si>
  <si>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</si>
  <si>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</si>
  <si>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</si>
  <si>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</si>
  <si>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</si>
  <si>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</si>
  <si>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</si>
  <si>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</si>
  <si>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</si>
  <si>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</si>
  <si>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</si>
  <si>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</si>
  <si>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</si>
  <si>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</si>
  <si>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</si>
  <si>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</si>
  <si>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</si>
  <si>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</si>
  <si>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</si>
  <si>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</si>
  <si>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</si>
  <si>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</si>
  <si>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</si>
  <si>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</si>
  <si>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</si>
  <si>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</si>
  <si>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</si>
  <si>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</si>
  <si>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</si>
  <si>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</si>
  <si>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</si>
  <si>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</si>
  <si>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</si>
  <si>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</si>
  <si>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</si>
  <si>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</si>
  <si>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</si>
  <si>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</si>
  <si>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</si>
  <si>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</si>
  <si>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</si>
  <si>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</si>
  <si>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</si>
  <si>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</si>
  <si>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</si>
  <si>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</si>
  <si>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</si>
  <si>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</si>
  <si>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</si>
  <si>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</si>
  <si>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</si>
  <si>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</si>
  <si>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</si>
  <si>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</si>
  <si>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</si>
  <si>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</si>
  <si>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</si>
  <si>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</si>
  <si>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0574</t>
  </si>
  <si>
    <t>0575</t>
  </si>
  <si>
    <t>0576</t>
  </si>
  <si>
    <t>0577</t>
  </si>
  <si>
    <t>0578</t>
  </si>
  <si>
    <t>0579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</si>
  <si>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</si>
  <si>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</si>
  <si>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</si>
  <si>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</si>
  <si>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</si>
  <si>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</si>
  <si>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</si>
  <si>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</si>
  <si>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</si>
  <si>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</si>
  <si>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</si>
  <si>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</si>
  <si>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</si>
  <si>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</si>
  <si>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</si>
  <si>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</si>
  <si>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</si>
  <si>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</si>
  <si>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</si>
  <si>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</si>
  <si>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</si>
  <si>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</si>
  <si>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</si>
  <si>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</si>
  <si>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</si>
  <si>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</si>
  <si>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</si>
  <si>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</si>
  <si>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</si>
  <si>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</si>
  <si>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</si>
  <si>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</si>
  <si>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</si>
  <si>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</si>
  <si>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</si>
  <si>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</si>
  <si>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</si>
  <si>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</si>
  <si>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</si>
  <si>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</si>
  <si>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</si>
  <si>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</si>
  <si>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</si>
  <si>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</si>
  <si>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</si>
  <si>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</si>
  <si>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</si>
  <si>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</si>
  <si>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</si>
  <si>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</si>
  <si>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</si>
  <si>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</si>
  <si>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</si>
  <si>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</si>
  <si>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</si>
  <si>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</si>
  <si>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</si>
  <si>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</si>
  <si>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</si>
  <si>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</si>
  <si>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</si>
  <si>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</si>
  <si>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</si>
  <si>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</si>
  <si>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</si>
  <si>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</si>
  <si>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</si>
  <si>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</si>
  <si>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</si>
  <si>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</si>
  <si>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</si>
  <si>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</si>
  <si>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</si>
  <si>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</si>
  <si>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</si>
  <si>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</si>
  <si>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</si>
  <si>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</si>
  <si>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</si>
  <si>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</si>
  <si>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</si>
  <si>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</si>
  <si>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</si>
  <si>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</si>
  <si>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</si>
  <si>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</si>
  <si>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0666</t>
  </si>
  <si>
    <t>0667</t>
  </si>
  <si>
    <t>0668</t>
  </si>
  <si>
    <t>0669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</si>
  <si>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</si>
  <si>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</si>
  <si>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</si>
  <si>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</si>
  <si>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</si>
  <si>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</si>
  <si>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</si>
  <si>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</si>
  <si>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</si>
  <si>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</si>
  <si>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</si>
  <si>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</si>
  <si>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</si>
  <si>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</si>
  <si>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</si>
  <si>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</si>
  <si>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</si>
  <si>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</si>
  <si>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</si>
  <si>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</si>
  <si>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</si>
  <si>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</si>
  <si>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</si>
  <si>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</si>
  <si>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</si>
  <si>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</si>
  <si>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</si>
  <si>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</si>
  <si>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</si>
  <si>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</si>
  <si>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</si>
  <si>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</si>
  <si>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</si>
  <si>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</si>
  <si>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</si>
  <si>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</si>
  <si>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</si>
  <si>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</si>
  <si>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</si>
  <si>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</si>
  <si>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</si>
  <si>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</si>
  <si>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</si>
  <si>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</si>
  <si>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</si>
  <si>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</si>
  <si>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</si>
  <si>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</si>
  <si>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</si>
  <si>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</si>
  <si>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</si>
  <si>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</si>
  <si>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</si>
  <si>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</si>
  <si>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</si>
  <si>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</si>
  <si>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</si>
  <si>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</si>
  <si>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</si>
  <si>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</si>
  <si>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</si>
  <si>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</si>
  <si>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</si>
  <si>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</si>
  <si>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</si>
  <si>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</si>
  <si>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</si>
  <si>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</si>
  <si>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</si>
  <si>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</si>
  <si>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</si>
  <si>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</si>
  <si>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</si>
  <si>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</si>
  <si>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</si>
  <si>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</si>
  <si>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</si>
  <si>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</si>
  <si>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</si>
  <si>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</si>
  <si>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</si>
  <si>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</si>
  <si>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</si>
  <si>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</si>
  <si>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</si>
  <si>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</si>
  <si>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</si>
  <si>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</si>
  <si>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</si>
  <si>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</si>
  <si>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</si>
  <si>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</si>
  <si>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</si>
  <si>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</si>
  <si>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</si>
  <si>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</si>
  <si>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</si>
  <si>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</si>
  <si>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</si>
  <si>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</si>
  <si>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</si>
  <si>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</si>
  <si>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</si>
  <si>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</si>
  <si>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</si>
  <si>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</si>
  <si>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</si>
  <si>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</si>
  <si>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</si>
  <si>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</si>
  <si>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</si>
  <si>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</si>
  <si>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</si>
  <si>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</si>
  <si>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</si>
  <si>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</si>
  <si>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</si>
  <si>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</si>
  <si>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</si>
  <si>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</si>
  <si>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</si>
  <si>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</si>
  <si>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</si>
  <si>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</si>
  <si>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</si>
  <si>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</si>
  <si>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</si>
  <si>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</si>
  <si>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</si>
  <si>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</si>
  <si>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</si>
  <si>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</si>
  <si>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</si>
  <si>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</si>
  <si>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</si>
  <si>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</si>
  <si>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</si>
  <si>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</si>
  <si>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</si>
  <si>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</si>
  <si>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</si>
  <si>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</si>
  <si>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</si>
  <si>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</si>
  <si>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</si>
  <si>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</si>
  <si>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</si>
  <si>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</si>
  <si>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</si>
  <si>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</si>
  <si>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</si>
  <si>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</si>
  <si>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</si>
  <si>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</si>
  <si>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</si>
  <si>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</si>
  <si>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</si>
  <si>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</si>
  <si>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</si>
  <si>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</si>
  <si>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</si>
  <si>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</si>
  <si>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</si>
  <si>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</si>
  <si>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</si>
  <si>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</si>
  <si>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</si>
  <si>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</si>
  <si>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</si>
  <si>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</si>
  <si>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</si>
  <si>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</si>
  <si>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</si>
  <si>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</si>
  <si>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</si>
  <si>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</si>
  <si>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</si>
  <si>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</si>
  <si>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</si>
  <si>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</si>
  <si>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</si>
  <si>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</si>
  <si>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</si>
  <si>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</si>
  <si>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</si>
  <si>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</si>
  <si>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</si>
  <si>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</si>
  <si>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</si>
  <si>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</si>
  <si>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</si>
  <si>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</si>
  <si>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</si>
  <si>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</si>
  <si>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</si>
  <si>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</si>
  <si>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</si>
  <si>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</si>
  <si>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</si>
  <si>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</si>
  <si>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</si>
  <si>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</si>
  <si>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</si>
  <si>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</si>
  <si>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</si>
  <si>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</si>
  <si>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</si>
  <si>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</si>
  <si>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</si>
  <si>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</si>
  <si>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</si>
  <si>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</si>
  <si>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</si>
  <si>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</si>
  <si>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</si>
  <si>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</si>
  <si>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</si>
  <si>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</si>
  <si>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</si>
  <si>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</si>
  <si>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</si>
  <si>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</si>
  <si>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</si>
  <si>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</si>
  <si>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</si>
  <si>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</si>
  <si>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</si>
  <si>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</si>
  <si>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</si>
  <si>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</si>
  <si>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</si>
  <si>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</si>
  <si>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</si>
  <si>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</si>
  <si>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</si>
  <si>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</si>
  <si>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</si>
  <si>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</si>
  <si>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</si>
  <si>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</si>
  <si>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</si>
  <si>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</si>
  <si>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</si>
  <si>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</si>
  <si>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</si>
  <si>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</si>
  <si>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</si>
  <si>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</si>
  <si>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</si>
  <si>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</si>
  <si>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</si>
  <si>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</si>
  <si>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</si>
  <si>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</si>
  <si>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</si>
  <si>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</si>
  <si>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</si>
  <si>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</si>
  <si>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</si>
  <si>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</si>
  <si>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</si>
  <si>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</si>
  <si>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</si>
  <si>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</si>
  <si>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</si>
  <si>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</si>
  <si>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</si>
  <si>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</si>
  <si>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</si>
  <si>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</si>
  <si>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</si>
  <si>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</si>
  <si>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</si>
  <si>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</si>
  <si>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</si>
  <si>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</si>
  <si>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</si>
  <si>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</si>
  <si>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</si>
  <si>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</si>
  <si>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</si>
  <si>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</si>
  <si>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</si>
  <si>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</si>
  <si>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</si>
  <si>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</si>
  <si>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</si>
  <si>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</si>
  <si>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</si>
  <si>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</si>
  <si>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</si>
  <si>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</si>
  <si>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</si>
  <si>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</si>
  <si>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</si>
  <si>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</si>
  <si>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</si>
  <si>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</si>
  <si>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</si>
  <si>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</si>
  <si>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</si>
  <si>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</si>
  <si>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</si>
  <si>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</si>
  <si>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</si>
  <si>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</si>
  <si>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</si>
  <si>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</si>
  <si>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</si>
  <si>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</si>
  <si>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</si>
  <si>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</si>
  <si>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</si>
  <si>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</si>
  <si>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</si>
  <si>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</si>
  <si>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</si>
  <si>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</si>
  <si>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</si>
  <si>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</si>
  <si>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</si>
  <si>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</si>
  <si>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</si>
  <si>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</si>
  <si>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</si>
  <si>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</si>
  <si>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</si>
  <si>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</si>
  <si>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</si>
  <si>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</si>
  <si>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</si>
  <si>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</si>
  <si>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</si>
  <si>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</si>
  <si>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</si>
  <si>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</si>
  <si>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</si>
  <si>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</si>
  <si>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</si>
  <si>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</si>
  <si>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</si>
  <si>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</si>
  <si>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</si>
  <si>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</si>
  <si>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</si>
  <si>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</si>
  <si>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</si>
  <si>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</si>
  <si>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</si>
  <si>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</si>
  <si>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</si>
  <si>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</si>
  <si>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</si>
  <si>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</si>
  <si>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</si>
  <si>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</si>
  <si>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</si>
  <si>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</si>
  <si>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</si>
  <si>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</si>
  <si>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</si>
  <si>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</si>
  <si>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</si>
  <si>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</si>
  <si>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</si>
  <si>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</si>
  <si>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</si>
  <si>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</si>
  <si>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</si>
  <si>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</si>
  <si>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</si>
  <si>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</si>
  <si>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</si>
  <si>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</si>
  <si>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</si>
  <si>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</si>
  <si>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</si>
  <si>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</si>
  <si>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</si>
  <si>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</si>
  <si>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</si>
  <si>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</si>
  <si>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</si>
  <si>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</si>
  <si>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</si>
  <si>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</si>
  <si>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</si>
  <si>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</si>
  <si>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</si>
  <si>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</si>
  <si>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</si>
  <si>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</si>
  <si>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</si>
  <si>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</si>
  <si>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</si>
  <si>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</si>
  <si>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</si>
  <si>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</si>
  <si>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</si>
  <si>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</si>
  <si>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</si>
  <si>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</si>
  <si>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</si>
  <si>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</si>
  <si>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</si>
  <si>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</si>
  <si>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</si>
  <si>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</si>
  <si>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</si>
  <si>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</si>
  <si>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</si>
  <si>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</si>
  <si>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</si>
  <si>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</si>
  <si>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</si>
  <si>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</si>
  <si>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</si>
  <si>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</si>
  <si>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</si>
  <si>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</si>
  <si>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</si>
  <si>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</si>
  <si>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</si>
  <si>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</si>
  <si>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</si>
  <si>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</si>
  <si>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</si>
  <si>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</si>
  <si>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</si>
  <si>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</si>
  <si>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</si>
  <si>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</si>
  <si>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</si>
  <si>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</si>
  <si>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</si>
  <si>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</si>
  <si>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</si>
  <si>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</si>
  <si>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</si>
  <si>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</si>
  <si>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</si>
  <si>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</si>
  <si>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</si>
  <si>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</si>
  <si>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</si>
  <si>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</si>
  <si>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</si>
  <si>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</si>
  <si>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</si>
  <si>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</si>
  <si>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</si>
  <si>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</si>
  <si>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</si>
  <si>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</si>
  <si>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</si>
  <si>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</si>
  <si>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</si>
  <si>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</si>
  <si>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</si>
  <si>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</si>
  <si>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</si>
  <si>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</si>
  <si>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</si>
  <si>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</si>
  <si>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</si>
  <si>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</si>
  <si>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</si>
  <si>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</si>
  <si>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</si>
  <si>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</si>
  <si>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</si>
  <si>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</si>
  <si>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</si>
  <si>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</si>
  <si>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</si>
  <si>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</si>
  <si>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</si>
  <si>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</si>
  <si>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</si>
  <si>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</si>
  <si>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</si>
  <si>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</si>
  <si>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</si>
  <si>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</si>
  <si>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</si>
  <si>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</si>
  <si>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</si>
  <si>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</si>
  <si>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</si>
  <si>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</si>
  <si>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</si>
  <si>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</si>
  <si>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</si>
  <si>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</si>
  <si>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</si>
  <si>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</si>
  <si>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</si>
  <si>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</si>
  <si>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</si>
  <si>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</si>
  <si>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</si>
  <si>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</si>
  <si>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</si>
  <si>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</si>
  <si>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</si>
  <si>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</si>
  <si>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</si>
  <si>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</si>
  <si>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</si>
  <si>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</si>
  <si>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</si>
  <si>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</si>
  <si>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</si>
  <si>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</si>
  <si>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</si>
  <si>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</si>
  <si>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</si>
  <si>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</si>
  <si>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</si>
  <si>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</si>
  <si>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</si>
  <si>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</si>
  <si>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</si>
  <si>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</si>
  <si>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</si>
  <si>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</si>
  <si>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</si>
  <si>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</si>
  <si>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</si>
  <si>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</si>
  <si>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</si>
  <si>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</si>
  <si>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</si>
  <si>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</si>
  <si>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</si>
  <si>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</si>
  <si>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</si>
  <si>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</si>
  <si>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</si>
  <si>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</si>
  <si>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</si>
  <si>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</si>
  <si>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</si>
  <si>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</si>
  <si>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</si>
  <si>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</si>
  <si>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</si>
  <si>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</si>
  <si>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</si>
  <si>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</si>
  <si>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</si>
  <si>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</si>
  <si>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</si>
  <si>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</si>
  <si>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</si>
  <si>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</si>
  <si>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</si>
  <si>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</si>
  <si>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</si>
  <si>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</si>
  <si>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</si>
  <si>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</si>
  <si>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</si>
  <si>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</si>
  <si>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</si>
  <si>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</si>
  <si>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</si>
  <si>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</si>
  <si>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</si>
  <si>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</si>
  <si>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</si>
  <si>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</si>
  <si>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</si>
  <si>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</si>
  <si>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</si>
  <si>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</si>
  <si>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</si>
  <si>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</si>
  <si>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</si>
  <si>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</si>
  <si>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</si>
  <si>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</si>
  <si>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</si>
  <si>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</si>
  <si>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</si>
  <si>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</si>
  <si>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</si>
  <si>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</si>
  <si>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</si>
  <si>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</si>
  <si>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</si>
  <si>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</si>
  <si>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</si>
  <si>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</si>
  <si>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</si>
  <si>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</si>
  <si>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</si>
  <si>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</si>
  <si>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</si>
  <si>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</si>
  <si>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</si>
  <si>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</si>
  <si>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</si>
  <si>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</si>
  <si>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</si>
  <si>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</si>
  <si>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</si>
  <si>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</si>
  <si>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</si>
  <si>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</si>
  <si>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</si>
  <si>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</si>
  <si>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</si>
  <si>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</si>
  <si>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</si>
  <si>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</si>
  <si>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</si>
  <si>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</si>
  <si>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</si>
  <si>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</si>
  <si>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</si>
  <si>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</si>
  <si>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</si>
  <si>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</si>
  <si>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</si>
  <si>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</si>
  <si>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</si>
  <si>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</si>
  <si>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</si>
  <si>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</si>
  <si>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</si>
  <si>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</si>
  <si>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</si>
  <si>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</si>
  <si>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</si>
  <si>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</si>
  <si>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</si>
  <si>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</si>
  <si>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</si>
  <si>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</si>
  <si>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</si>
  <si>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</si>
  <si>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</si>
  <si>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</si>
  <si>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</si>
  <si>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</si>
  <si>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</si>
  <si>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</si>
  <si>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</si>
  <si>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</si>
  <si>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</si>
  <si>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</si>
  <si>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</si>
  <si>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</si>
  <si>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</si>
  <si>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</si>
  <si>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</si>
  <si>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</si>
  <si>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</si>
  <si>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</si>
  <si>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</si>
  <si>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</si>
  <si>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</si>
  <si>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</si>
  <si>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</si>
  <si>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</si>
  <si>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</si>
  <si>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</si>
  <si>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</si>
  <si>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</si>
  <si>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</si>
  <si>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</si>
  <si>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</si>
  <si>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</si>
  <si>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</si>
  <si>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</si>
  <si>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</si>
  <si>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</si>
  <si>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</si>
  <si>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</si>
  <si>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</si>
  <si>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</si>
  <si>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</si>
  <si>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</si>
  <si>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</si>
  <si>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</si>
  <si>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</si>
  <si>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</si>
  <si>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</si>
  <si>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</si>
  <si>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</si>
  <si>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</si>
  <si>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</si>
  <si>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</si>
  <si>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</si>
  <si>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</si>
  <si>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</si>
  <si>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</si>
  <si>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</si>
  <si>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</si>
  <si>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</si>
  <si>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</si>
  <si>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</si>
  <si>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</si>
  <si>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</si>
  <si>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</si>
  <si>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</si>
  <si>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</si>
  <si>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</si>
  <si>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</si>
  <si>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</si>
  <si>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</si>
  <si>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</si>
  <si>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</si>
  <si>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</si>
  <si>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</si>
  <si>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</si>
  <si>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</si>
  <si>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</si>
  <si>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</si>
  <si>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</si>
  <si>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</si>
  <si>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</si>
  <si>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</si>
  <si>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</si>
  <si>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</si>
  <si>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</si>
  <si>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</si>
  <si>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</si>
  <si>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</si>
  <si>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</si>
  <si>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</si>
  <si>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</si>
  <si>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</si>
  <si>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</si>
  <si>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</si>
  <si>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</si>
  <si>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</si>
  <si>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</si>
  <si>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</si>
  <si>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</si>
  <si>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</si>
  <si>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</si>
  <si>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</si>
  <si>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</si>
  <si>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</si>
  <si>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</si>
  <si>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</si>
  <si>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</si>
  <si>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</si>
  <si>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</si>
  <si>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</si>
  <si>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</si>
  <si>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</si>
  <si>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</si>
  <si>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</si>
  <si>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</si>
  <si>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</si>
  <si>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</si>
  <si>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</si>
  <si>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</si>
  <si>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</si>
  <si>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</si>
  <si>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</si>
  <si>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</si>
  <si>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</si>
  <si>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</si>
  <si>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</si>
  <si>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</si>
  <si>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</si>
  <si>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</si>
  <si>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</si>
  <si>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</si>
  <si>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</si>
  <si>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</si>
  <si>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</si>
  <si>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</si>
  <si>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</si>
  <si>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</si>
  <si>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</si>
  <si>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</si>
  <si>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</si>
  <si>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</si>
  <si>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</si>
  <si>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</si>
  <si>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</si>
  <si>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</si>
  <si>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</si>
  <si>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</si>
  <si>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</si>
  <si>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</si>
  <si>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</si>
  <si>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</si>
  <si>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</si>
  <si>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</si>
  <si>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</si>
  <si>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</si>
  <si>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</si>
  <si>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</si>
  <si>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</si>
  <si>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</si>
  <si>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</si>
  <si>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</si>
  <si>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</si>
  <si>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</si>
  <si>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</si>
  <si>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</si>
  <si>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</si>
  <si>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</si>
  <si>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</si>
  <si>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</si>
  <si>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</si>
  <si>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</si>
  <si>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</si>
  <si>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</si>
  <si>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</si>
  <si>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</si>
  <si>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</si>
  <si>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</si>
  <si>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</si>
  <si>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</si>
  <si>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</si>
  <si>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</si>
  <si>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</si>
  <si>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</si>
  <si>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</si>
  <si>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</si>
  <si>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</si>
  <si>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</si>
  <si>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</si>
  <si>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</si>
  <si>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</si>
  <si>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</si>
  <si>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</si>
  <si>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</si>
  <si>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</si>
  <si>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</si>
  <si>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</si>
  <si>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</si>
  <si>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</si>
  <si>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</si>
  <si>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</si>
  <si>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</si>
  <si>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</si>
  <si>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</si>
  <si>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</si>
  <si>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</si>
  <si>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</si>
  <si>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</si>
  <si>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</si>
  <si>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</si>
  <si>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</si>
  <si>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</si>
  <si>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</si>
  <si>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</si>
  <si>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</si>
  <si>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</si>
  <si>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</si>
  <si>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</si>
  <si>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</si>
  <si>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</si>
  <si>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</si>
  <si>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</si>
  <si>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</si>
  <si>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</si>
  <si>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</si>
  <si>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</si>
  <si>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</si>
  <si>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</si>
  <si>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</si>
  <si>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</si>
  <si>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</si>
  <si>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</si>
  <si>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</si>
  <si>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</si>
  <si>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</si>
  <si>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</si>
  <si>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</si>
  <si>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</si>
  <si>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</si>
  <si>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</si>
  <si>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</si>
  <si>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</si>
  <si>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</si>
  <si>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</si>
  <si>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</si>
  <si>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</si>
  <si>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</si>
  <si>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</si>
  <si>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</si>
  <si>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</si>
  <si>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</si>
  <si>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</si>
  <si>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</si>
  <si>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</si>
  <si>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</si>
  <si>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</si>
  <si>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</si>
  <si>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</si>
  <si>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</si>
  <si>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</si>
  <si>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</si>
  <si>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</si>
  <si>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</si>
  <si>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</si>
  <si>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</si>
  <si>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</si>
  <si>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</si>
  <si>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</si>
  <si>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</si>
  <si>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</si>
  <si>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</si>
  <si>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</si>
  <si>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</si>
  <si>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</si>
  <si>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</si>
  <si>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</si>
  <si>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</si>
  <si>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</si>
  <si>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</si>
  <si>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</si>
  <si>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</si>
  <si>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</si>
  <si>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</si>
  <si>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</si>
  <si>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</si>
  <si>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</si>
  <si>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</si>
  <si>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</si>
  <si>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</si>
  <si>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</si>
  <si>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</si>
  <si>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</si>
  <si>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</si>
  <si>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</si>
  <si>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</si>
  <si>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</si>
  <si>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</si>
  <si>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</si>
  <si>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</si>
  <si>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</si>
  <si>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</si>
  <si>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</si>
  <si>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</si>
  <si>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</si>
  <si>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</si>
  <si>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</si>
  <si>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</si>
  <si>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</si>
  <si>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</si>
  <si>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</si>
  <si>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</si>
  <si>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</si>
  <si>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</si>
  <si>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</si>
  <si>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</si>
  <si>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</si>
  <si>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</si>
  <si>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</si>
  <si>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</si>
  <si>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</si>
  <si>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</si>
  <si>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</si>
  <si>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</si>
  <si>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</si>
  <si>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</si>
  <si>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</si>
  <si>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</si>
  <si>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</si>
  <si>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</si>
  <si>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</si>
  <si>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</si>
  <si>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</si>
  <si>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</si>
  <si>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</si>
  <si>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</si>
  <si>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</si>
  <si>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</si>
  <si>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</si>
  <si>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</si>
  <si>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</si>
  <si>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</si>
  <si>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</si>
  <si>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</si>
  <si>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</si>
  <si>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</si>
  <si>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</si>
  <si>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</si>
  <si>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</si>
  <si>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</si>
  <si>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</si>
  <si>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</si>
  <si>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</si>
  <si>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</si>
  <si>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</si>
  <si>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</si>
  <si>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</si>
  <si>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</si>
  <si>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</si>
  <si>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</si>
  <si>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</si>
  <si>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</si>
  <si>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</si>
  <si>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</si>
  <si>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</si>
  <si>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</si>
  <si>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</si>
  <si>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</si>
  <si>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</si>
  <si>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</si>
  <si>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</si>
  <si>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</si>
  <si>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</si>
  <si>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</si>
  <si>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</si>
  <si>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</si>
  <si>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</si>
  <si>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</si>
  <si>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</si>
  <si>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</si>
  <si>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</si>
  <si>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</si>
  <si>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</si>
  <si>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</si>
  <si>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</si>
  <si>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</si>
  <si>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</si>
  <si>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</si>
  <si>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</si>
  <si>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</si>
  <si>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</si>
  <si>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</si>
  <si>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</si>
  <si>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</si>
  <si>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</si>
  <si>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</si>
  <si>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</si>
  <si>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</si>
  <si>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</si>
  <si>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</si>
  <si>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</si>
  <si>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</si>
  <si>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</si>
  <si>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</si>
  <si>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</si>
  <si>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</si>
  <si>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</si>
  <si>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</si>
  <si>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</si>
  <si>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</si>
  <si>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</si>
  <si>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</si>
  <si>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</si>
  <si>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</si>
  <si>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</si>
  <si>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</si>
  <si>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</si>
  <si>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</si>
  <si>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</si>
  <si>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</si>
  <si>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</si>
  <si>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</si>
  <si>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</si>
  <si>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</si>
  <si>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</si>
  <si>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</si>
  <si>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</si>
  <si>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</si>
  <si>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</si>
  <si>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</si>
  <si>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</si>
  <si>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</si>
  <si>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</si>
  <si>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</si>
  <si>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</si>
  <si>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</si>
  <si>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</si>
  <si>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</si>
  <si>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</si>
  <si>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</si>
  <si>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</si>
  <si>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</si>
  <si>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</si>
  <si>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</si>
  <si>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</si>
  <si>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</si>
  <si>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</si>
  <si>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</si>
  <si>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</si>
  <si>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</si>
  <si>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</si>
  <si>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</si>
  <si>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</si>
  <si>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</si>
  <si>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</si>
  <si>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</si>
  <si>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</si>
  <si>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</si>
  <si>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</si>
  <si>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</si>
  <si>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</si>
  <si>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</si>
  <si>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</si>
  <si>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</si>
  <si>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</si>
  <si>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</si>
  <si>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</si>
  <si>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</si>
  <si>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</si>
  <si>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</si>
  <si>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</si>
  <si>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</si>
  <si>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</si>
  <si>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</si>
  <si>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</si>
  <si>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</si>
  <si>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</si>
  <si>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</si>
  <si>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</si>
  <si>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</si>
  <si>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</si>
  <si>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</si>
  <si>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</si>
  <si>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</si>
  <si>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</si>
  <si>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</si>
  <si>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</si>
  <si>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</si>
  <si>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</si>
  <si>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</si>
  <si>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</si>
  <si>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</si>
  <si>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</si>
  <si>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</si>
  <si>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</si>
  <si>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</si>
  <si>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</si>
  <si>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</si>
  <si>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</si>
  <si>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</si>
  <si>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</si>
  <si>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</si>
  <si>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</si>
  <si>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</si>
  <si>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</si>
  <si>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</si>
  <si>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</si>
  <si>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</si>
  <si>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</si>
  <si>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</si>
  <si>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</si>
  <si>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</si>
  <si>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</si>
  <si>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</si>
  <si>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</si>
  <si>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</si>
  <si>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</si>
  <si>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</si>
  <si>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</si>
  <si>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</si>
  <si>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</si>
  <si>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</si>
  <si>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</si>
  <si>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</si>
  <si>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</si>
  <si>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</si>
  <si>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</si>
  <si>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</si>
  <si>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</si>
  <si>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</si>
  <si>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</si>
  <si>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</si>
  <si>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</si>
  <si>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</si>
  <si>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</si>
  <si>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</si>
  <si>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</si>
  <si>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</si>
  <si>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</si>
  <si>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</si>
  <si>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</si>
  <si>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</si>
  <si>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</si>
  <si>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</si>
  <si>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</si>
  <si>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</si>
  <si>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</si>
  <si>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</si>
  <si>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</si>
  <si>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</si>
  <si>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</si>
  <si>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</si>
  <si>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</si>
  <si>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</si>
  <si>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</si>
  <si>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</si>
  <si>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</si>
  <si>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</si>
  <si>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</si>
  <si>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</si>
  <si>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</si>
  <si>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</si>
  <si>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</si>
  <si>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</si>
  <si>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</si>
  <si>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</si>
  <si>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</si>
  <si>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</si>
  <si>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</si>
  <si>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</si>
  <si>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</si>
  <si>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</si>
  <si>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</si>
  <si>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</si>
  <si>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</si>
  <si>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</si>
  <si>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</si>
  <si>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</si>
  <si>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</si>
  <si>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</si>
  <si>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</si>
  <si>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</si>
  <si>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</si>
  <si>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</si>
  <si>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</si>
  <si>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</si>
  <si>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</si>
  <si>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</si>
  <si>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</si>
  <si>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</si>
  <si>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</si>
  <si>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</si>
  <si>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</si>
  <si>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</si>
  <si>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</si>
  <si>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</si>
  <si>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</si>
  <si>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</si>
  <si>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</si>
  <si>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</si>
  <si>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</si>
  <si>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</si>
  <si>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</si>
  <si>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</si>
  <si>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</si>
  <si>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</si>
  <si>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</si>
  <si>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</si>
  <si>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</si>
  <si>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</si>
  <si>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</si>
  <si>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</si>
  <si>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</si>
  <si>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</si>
  <si>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</si>
  <si>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</si>
  <si>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</si>
  <si>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</si>
  <si>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</si>
  <si>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</si>
  <si>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</si>
  <si>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</si>
  <si>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</si>
  <si>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</si>
  <si>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</si>
  <si>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</si>
  <si>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</si>
  <si>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</si>
  <si>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</si>
  <si>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</si>
  <si>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</si>
  <si>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</si>
  <si>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</si>
  <si>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</si>
  <si>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</si>
  <si>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</si>
  <si>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</si>
  <si>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</si>
  <si>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</si>
  <si>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</si>
  <si>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</si>
  <si>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</si>
  <si>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</si>
  <si>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</si>
  <si>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</si>
  <si>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</si>
  <si>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</si>
  <si>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</si>
  <si>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</si>
  <si>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</si>
  <si>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</si>
  <si>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</si>
  <si>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</si>
  <si>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</si>
  <si>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</si>
  <si>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</si>
  <si>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</si>
  <si>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</si>
  <si>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</si>
  <si>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</si>
  <si>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</si>
  <si>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</si>
  <si>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</si>
  <si>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</si>
  <si>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</si>
  <si>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</si>
  <si>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</si>
  <si>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</si>
  <si>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</si>
  <si>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</si>
  <si>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</si>
  <si>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</si>
  <si>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</si>
  <si>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</si>
  <si>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</si>
  <si>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</si>
  <si>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</si>
  <si>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</si>
  <si>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</si>
  <si>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</si>
  <si>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</si>
  <si>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</si>
  <si>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</si>
  <si>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</si>
  <si>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</si>
  <si>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</si>
  <si>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</si>
  <si>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</si>
  <si>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</si>
  <si>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</si>
  <si>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</si>
  <si>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</si>
  <si>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</si>
  <si>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</si>
  <si>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</si>
  <si>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</si>
  <si>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</si>
  <si>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</si>
  <si>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</si>
  <si>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</si>
  <si>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</si>
  <si>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</si>
  <si>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</si>
  <si>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</si>
  <si>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</si>
  <si>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</si>
  <si>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</si>
  <si>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</si>
  <si>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</si>
  <si>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</si>
  <si>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</si>
  <si>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</si>
  <si>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</si>
  <si>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</si>
  <si>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</si>
  <si>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</si>
  <si>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</si>
  <si>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</si>
  <si>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</si>
  <si>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</si>
  <si>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</si>
  <si>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</si>
  <si>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</si>
  <si>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</si>
  <si>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</si>
  <si>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</si>
  <si>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</si>
  <si>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</si>
  <si>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</si>
  <si>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</si>
  <si>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</si>
  <si>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</si>
  <si>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</si>
  <si>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</si>
  <si>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</si>
  <si>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</si>
  <si>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</si>
  <si>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</si>
  <si>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</si>
  <si>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</si>
  <si>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</si>
  <si>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</si>
  <si>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</si>
  <si>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</si>
  <si>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</si>
  <si>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</si>
  <si>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</si>
  <si>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</si>
  <si>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</si>
  <si>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</si>
  <si>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</si>
  <si>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</si>
  <si>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</si>
  <si>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</si>
  <si>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</si>
  <si>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</si>
  <si>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</si>
  <si>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</si>
  <si>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</si>
  <si>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</si>
  <si>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</si>
  <si>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</si>
  <si>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</si>
  <si>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</si>
  <si>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</si>
  <si>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</si>
  <si>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</si>
  <si>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</si>
  <si>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</si>
  <si>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</si>
  <si>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</si>
  <si>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</si>
  <si>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</si>
  <si>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</si>
  <si>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</si>
  <si>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</si>
  <si>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</si>
  <si>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</si>
  <si>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</si>
  <si>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</si>
  <si>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</si>
  <si>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</si>
  <si>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</si>
  <si>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</si>
  <si>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</si>
  <si>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</si>
  <si>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</si>
  <si>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</si>
  <si>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</si>
  <si>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</si>
  <si>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</si>
  <si>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</si>
  <si>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</si>
  <si>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</si>
  <si>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</si>
  <si>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</si>
  <si>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</si>
  <si>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</si>
  <si>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</si>
  <si>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</si>
  <si>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</si>
  <si>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</si>
  <si>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</si>
  <si>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</si>
  <si>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</si>
  <si>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</si>
  <si>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</si>
  <si>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</si>
  <si>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</si>
  <si>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</si>
  <si>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</si>
  <si>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</si>
  <si>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</si>
  <si>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</si>
  <si>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</si>
  <si>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</si>
  <si>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</si>
  <si>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</si>
  <si>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</si>
  <si>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</si>
  <si>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</si>
  <si>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</si>
  <si>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</si>
  <si>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</si>
  <si>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</si>
  <si>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</si>
  <si>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</si>
  <si>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</si>
  <si>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</si>
  <si>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</si>
  <si>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</si>
  <si>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</si>
  <si>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</si>
  <si>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</si>
  <si>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</si>
  <si>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</si>
  <si>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</si>
  <si>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</si>
  <si>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</si>
  <si>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</si>
  <si>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</si>
  <si>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</si>
  <si>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</si>
  <si>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</si>
  <si>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</si>
  <si>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</si>
  <si>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</si>
  <si>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</si>
  <si>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</si>
  <si>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</si>
  <si>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</si>
  <si>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</si>
  <si>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</si>
  <si>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</si>
  <si>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</si>
  <si>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</si>
  <si>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</si>
  <si>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</si>
  <si>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</si>
  <si>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</si>
  <si>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</si>
  <si>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</si>
  <si>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</si>
  <si>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</si>
  <si>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</si>
  <si>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</si>
  <si>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</si>
  <si>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</si>
  <si>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</si>
  <si>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</si>
  <si>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</si>
  <si>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</si>
  <si>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</si>
  <si>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</si>
  <si>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</si>
  <si>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</si>
  <si>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</si>
  <si>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</si>
  <si>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</si>
  <si>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</si>
  <si>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</si>
  <si>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</si>
  <si>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</si>
  <si>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</si>
  <si>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</si>
  <si>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</si>
  <si>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</si>
  <si>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</si>
  <si>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</si>
  <si>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</si>
  <si>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</si>
  <si>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</si>
  <si>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</si>
  <si>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</si>
  <si>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</si>
  <si>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</si>
  <si>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</si>
  <si>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</si>
  <si>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</si>
  <si>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</si>
  <si>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</si>
  <si>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</si>
  <si>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</si>
  <si>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</si>
  <si>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</si>
  <si>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</si>
  <si>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</si>
  <si>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</si>
  <si>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</si>
  <si>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</si>
  <si>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</si>
  <si>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</si>
  <si>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</si>
  <si>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</si>
  <si>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</si>
  <si>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</si>
  <si>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</si>
  <si>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</si>
  <si>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</si>
  <si>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</si>
  <si>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</si>
  <si>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</si>
  <si>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</si>
  <si>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</si>
  <si>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</si>
  <si>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</si>
  <si>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</si>
  <si>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</si>
  <si>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</si>
  <si>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</si>
  <si>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</si>
  <si>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</si>
  <si>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</si>
  <si>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</si>
  <si>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</si>
  <si>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</si>
  <si>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</si>
  <si>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</si>
  <si>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</si>
  <si>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</si>
  <si>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</si>
  <si>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</si>
  <si>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</si>
  <si>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</si>
  <si>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</si>
  <si>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</si>
  <si>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</si>
  <si>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</si>
  <si>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</si>
  <si>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</si>
  <si>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</si>
  <si>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</si>
  <si>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</si>
  <si>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</si>
  <si>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</si>
  <si>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</si>
  <si>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</si>
  <si>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</si>
  <si>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</si>
  <si>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</si>
  <si>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5.2.0.0.1.</t>
  </si>
  <si>
    <t>6.5.5.0.1.</t>
  </si>
  <si>
    <t>6.10.1.0.1.</t>
  </si>
  <si>
    <t>7.7.3.1.1.</t>
  </si>
  <si>
    <t>8.3.0.0.1.</t>
  </si>
  <si>
    <t>8.7.2.3.1.</t>
  </si>
  <si>
    <t>8.11.0.0.1.</t>
  </si>
  <si>
    <t>9.4.3.0.1.</t>
  </si>
  <si>
    <t>9.10.1.0.1.</t>
  </si>
  <si>
    <t>11.6.0.0.1.</t>
  </si>
  <si>
    <t>OBS:OSQUANTITATIVOSDEMATERIAISDASINSTALAÇÕESHIDROSSANITÁRIAS.ELÉTRICASEESPECIAISSÃOFORNECIDOSPELOSPROFISSIONAISRESPONSÁVEISPELOSRESPECTIVOSPROJETOS.</t>
  </si>
  <si>
    <t>(1)ConformeprevistopeloDECRETONº7.983.DE8DEABRILDE2013.ospreçosadotadossãoaquelesconstantesdossistemasdereferênciaindicados.Justifica-seousodospreçosdestascomposiçõesdecustosunitáriosdevidoaoseuvalorsermenoràmedianadeseuscorrespondentesnatabelaSINAPI;
(2)Optou-sepelousodascomposiçõesdecustosdaGOINFRAparaitensnãopresentesnaSINAPI;
(3)ParaitensdaGOINFRA.osvidrosnãoestãoinclusosnasesquadriasejáforamconsideradososcustosdecontramarcoparaasesquadriasdealumínio;
(4)NoscasosemquehouverexecuçãodegranitinaeomissãodoitemGOINFRA221102.considerou-sequeoquantitativoparaorodapé.dealturaiguala7cm.foiincorporadonaáreadepiso;
(5)Ocustounitárioaproximadopormetroquadradoécalculadodividindo-seovalortotaldoorçamentopelaáreatotaldeconstrução.</t>
  </si>
  <si>
    <t>EPI/PGR/PCMSO/EXAMES/TREINAMENTOS/VISITAS - ÁREAS EDIFICADAS/COBERTAS/FECHADAS</t>
  </si>
  <si>
    <t>ALAMBRADO PARA QUADRA POLIESPORTIVA, ESTRUTURADO POR TUBOS DE ACO GALVANIZADO, (MONTANTES COM DIAMETRO 2", TRAVESSAS E ESCORAS COM DIÂMETRO 1 ¼), COM TELA DE ARAME GALVANIZADO, FIO 12 BWG E MALHA QUADRADA 5X5CM (EXCETO MURETA). AF_03/2021</t>
  </si>
  <si>
    <t>CONCORRÊNCIA 027/2023</t>
  </si>
  <si>
    <t>REFORMA E AMPLIAÇÃO DO COLÉGIO ESTADUAL GERMANA GOMES, EM DIVINÓPOLIS-GO</t>
  </si>
  <si>
    <t>PREÇO  SEM BDI (R$)</t>
  </si>
  <si>
    <t>PREÇO  COM BDI (R$)</t>
  </si>
  <si>
    <t>PARTIC.   ( % )</t>
  </si>
  <si>
    <t>TOTAL  GERAL DO ORÇAMENTO</t>
  </si>
  <si>
    <t>VALOR</t>
  </si>
  <si>
    <t>ETAPA</t>
  </si>
  <si>
    <t>PREÇO   (R$) C/ BDI</t>
  </si>
  <si>
    <t>PARTIC   ( % )</t>
  </si>
  <si>
    <t>PARC. MAIOR RELEV  (100%)</t>
  </si>
  <si>
    <t>SUBESTAÇÃO</t>
  </si>
  <si>
    <t>KVA</t>
  </si>
  <si>
    <t>PARC. MAIOR RELEV  (50%)</t>
  </si>
  <si>
    <t>CONCRETO USINADO</t>
  </si>
  <si>
    <t>PISO DE GRANITINA</t>
  </si>
  <si>
    <t>PISO LAMINADO</t>
  </si>
  <si>
    <t>DETALHAMENTO DA COMPOSIÇÃO DE BDI</t>
  </si>
  <si>
    <t>COMPOSIÇÃO BDI PARA OBRAS CIVIS</t>
  </si>
  <si>
    <t>COEF.</t>
  </si>
  <si>
    <t>TAXA % (a.m)</t>
  </si>
  <si>
    <t>% no preço de venda</t>
  </si>
  <si>
    <t>1) COFINS</t>
  </si>
  <si>
    <t>2) PIS</t>
  </si>
  <si>
    <t>3) ISSQN</t>
  </si>
  <si>
    <t>4) CPRB</t>
  </si>
  <si>
    <t>5) Administração Central</t>
  </si>
  <si>
    <t>6) Despesas Financeiras</t>
  </si>
  <si>
    <t>7) Seguros + Garantias</t>
  </si>
  <si>
    <t>8) Risco</t>
  </si>
  <si>
    <t>9) Lucro</t>
  </si>
  <si>
    <t>BDI - FINAL</t>
  </si>
  <si>
    <t>Notas:
(1) e (2) Alíquota definida por lei.
(3) Alíquota e base de cálculo definidas pela legislação municipal.
(4) Alíquota definida pelas leis 12.546/11, 12844/13 e 13.161/15 (CPRB – contribuição previdenciária sobre a receita bruta).
(5) Valores definidos a partir dos limites no Acórdão nº 2.622/2013 - TCU – Plenário. Valores entre o 1º e 3º quartis.
(6) Valor calculado pela expressão matemática do acórdão 2.369/2011 – TCU – Plenário e disponibilizado pela AGETOP em dezembro de 2018. (Foi utilizado para o cálculo a média da Taxa SELIC no período de 11/2017 a 10/2018)</t>
  </si>
  <si>
    <t>(7) Valores definidos pela AGETOP a partir dos limites no Acórdão nº 2.622/2013 - TCU – Plenário. Valores médios.</t>
  </si>
  <si>
    <t>Observação da AGETOP: (Seguros contra erros de execução, incêndio e explosão, danos da natureza (vendaval, destelhamento, alagamento, inundação, desmoronamento, geadas etc.), emprego de material defeituoso ou inadequado, roubo e/ou furto qualificado, quebra de equipamentos, desmoronamento de estrutura, nas modalidades de Obras Civis em Construção (OCC); Instalação e Montagem (IM); e Obras Civis em Construção e Instalação e Montagem (OCC/IM). Bem como coberturas adicionais para ampliação dessas coberturas básicas, como: cobertura de responsabilidade civil geral, cobertura de responsabilidade civil cruzada, cobertura de despesas extraordinárias, cobertura de tumultos, cobertura de desentulho do local, cobertura de riscos do fabricante, dentre outras, incluindo o seguro de vida em grupo regido pela convenção coletiva dos trabalhadores na indústria da construção civil). A partir de 24/02/2015 por intermédio da Portaria 449/2015 a Presidência da AGETOP, na pessoa do Senhor Jayme Eduardo Rincon, determinou a exclusão dos valores referentes aos Seguros de Risco de Engenharia e Responsabilidade Civil do Profissional na composição do cálculo do B.D.I..</t>
  </si>
  <si>
    <t>(8) Valores definidos a partir dos limites no Acórdão nº 2.622/2013 - TCU – Plenário. Valores entre 1º e 3° quartis.
(9) Valores definidos a partir dos limites definidos no Acórdão nº 2.622/2013 - TCU – Plenário. Valores adotados e praticados no mercado ( “ ex ante ” ) ou aqueles entre os 1º e 3º quartis.</t>
  </si>
  <si>
    <r>
      <rPr>
        <b/>
        <sz val="9"/>
        <rFont val="Calibri"/>
        <family val="2"/>
        <scheme val="minor"/>
      </rPr>
      <t xml:space="preserve">(*) </t>
    </r>
    <r>
      <rPr>
        <sz val="9"/>
        <rFont val="Calibri"/>
        <family val="2"/>
        <scheme val="minor"/>
      </rPr>
      <t>A fórmula para estipulação da taxa de BDI estimado adotado é a mesma que foi aplicada para a obtenção das tabelas contidas no Acórdão n. 2.622/2013 – TCUPlenário</t>
    </r>
  </si>
  <si>
    <t>FONTE</t>
  </si>
  <si>
    <t>UNIDADE</t>
  </si>
  <si>
    <t>COEFIC.</t>
  </si>
  <si>
    <t>CUSTO UNITÁRIO</t>
  </si>
  <si>
    <t>CUSTO  TOTAL (A) + (B) + (C) + (D) + (E)</t>
  </si>
  <si>
    <t>NÃO DESONER.</t>
  </si>
  <si>
    <r>
      <rPr>
        <b/>
        <sz val="9"/>
        <rFont val="Calibri"/>
        <family val="2"/>
        <scheme val="minor"/>
      </rPr>
      <t>ARMAÇÃO EM TELA DE AÇO SOLDADA NERVURADA Q-92, AÇO-60, 4,2 mm, MALHA
15x15 CM (GOINFRA + SINAPI)</t>
    </r>
  </si>
  <si>
    <t>GOINFRA_I</t>
  </si>
  <si>
    <t>SERVENTE</t>
  </si>
  <si>
    <t>ARMADOR</t>
  </si>
  <si>
    <t>MÃO DE OBRA (B) - TOTAL</t>
  </si>
  <si>
    <t>SINAPI_I</t>
  </si>
  <si>
    <t>TELA DE ACO SOLDADA NERVURADA, CA-60, Q-92, (1,48 KG/M2), DIAMETRO DO FIO = 4,2 MM, LARGURA = 2,45 X 60 M DE COMPRIMENTO, ESPACAMENTO DA MALHA = 15  X 15 CM</t>
  </si>
  <si>
    <t>ARAME RECOZIDO 18 BWG</t>
  </si>
  <si>
    <t>Kg</t>
  </si>
  <si>
    <t>MATERIAL (C) - TOTAL</t>
  </si>
  <si>
    <r>
      <rPr>
        <b/>
        <sz val="9"/>
        <rFont val="Calibri"/>
        <family val="2"/>
        <scheme val="minor"/>
      </rPr>
      <t>REDUCAO GIRATÓRIA TIPO STORZ LATAO P/ INST. PREDIAL COMBATE A
INCENDIO ENGATE RAPIDO 2.1/2" X 1.1/2" (GOINFRA + SINAPI)</t>
    </r>
  </si>
  <si>
    <t>AJUDANTE</t>
  </si>
  <si>
    <t>ENCANADOR</t>
  </si>
  <si>
    <r>
      <rPr>
        <sz val="9"/>
        <rFont val="Calibri"/>
        <family val="2"/>
        <scheme val="minor"/>
      </rPr>
      <t>REDUCAO FIXA TIPO STORZ, ENGATE RAPIDO 2.1/2" X 1.1/2", EM LATAO, PARA
INSTALACAO PREDIAL COMBATE A INCENDIO PREDIAL</t>
    </r>
  </si>
  <si>
    <r>
      <rPr>
        <b/>
        <sz val="9"/>
        <rFont val="Calibri"/>
        <family val="2"/>
        <scheme val="minor"/>
      </rPr>
      <t>CHAVE DUPLA P/ CONEXÕES TIPO STORZ EM LATÃO ENGATE RÁPIDO 1 1/2" X 2
1/2" (GOINFRA + SINAPI)</t>
    </r>
  </si>
  <si>
    <t>CHAVE DUPLA PARA CONEXOES TIPO STORZ, ENGATE RAPIDO 1 1/2" X 2 1/2", EM LATAO, PARA INSTALACAO PREDIAL COMBATE A INCENDIO</t>
  </si>
  <si>
    <r>
      <rPr>
        <sz val="9"/>
        <rFont val="Calibri"/>
        <family val="2"/>
        <scheme val="minor"/>
      </rPr>
      <t>TAMPAO FOFO SIMPLES COM BASE, CLASSE A15 CARGA MAX 1,5 T, 400 X 600 MM
(COM INSCRICAO EM RELEVO DO TIPO DE REDE)</t>
    </r>
  </si>
  <si>
    <t>un</t>
  </si>
  <si>
    <t>PLACA DE SINALIZACAO DE SEGURANCA CONTRA INCENDIO, FOTOLUMINESCENTE, QUADRADA, *20 X 20* CM, EM PVC *2* MM ANTI-CHAMAS (SIMBOLOS, CORES E PICTOGRAMAS CONFORME NBR 16820)</t>
  </si>
  <si>
    <r>
      <rPr>
        <sz val="9"/>
        <rFont val="Calibri"/>
        <family val="2"/>
        <scheme val="minor"/>
      </rPr>
      <t>PLACA DE SINALIZACAO DE SEGURANCA CONTRA INCENDIO, FOTOLUMINESCENTE, QUADRADA, *20 X 20* CM, EM PVC *2* MM ANTI-CHAMAS (SIMBOLOS, CORES E
PICTOGRAMAS CONFORME NBR 16820)</t>
    </r>
  </si>
  <si>
    <r>
      <rPr>
        <b/>
        <sz val="9"/>
        <rFont val="Calibri"/>
        <family val="2"/>
        <scheme val="minor"/>
      </rPr>
      <t>PLANTIO DE ARVORE REGIONAL, ALTURA MAIOR QUE 2,00M, EM CAVAS DE
80X80X80CM (GOINFRA + SINAPI)</t>
    </r>
  </si>
  <si>
    <t>JARDINEIRO</t>
  </si>
  <si>
    <t>TERRA VEGETAL</t>
  </si>
  <si>
    <t>m3</t>
  </si>
  <si>
    <t>AREIA MÉDIA</t>
  </si>
  <si>
    <t>CALCÁRIO</t>
  </si>
  <si>
    <t>MUDA DE ARVORE ORNAMENTAL, OITI/AROEIRA SALSA/ANGICO/IPE/JACARANDA OU EQUIVALENTE  DA REGIAO, H= *2* M</t>
  </si>
  <si>
    <t>ADUBO MINERAL NPK 10/10/10</t>
  </si>
  <si>
    <t>COTOVELO 90 GRAUS DE FERRO GALVANIZADO, COM ROSCA BSP, DE 2 1/2"</t>
  </si>
  <si>
    <t>H689</t>
  </si>
  <si>
    <t>FITA VEDAROSCA 18 MM</t>
  </si>
  <si>
    <t>m</t>
  </si>
  <si>
    <r>
      <rPr>
        <b/>
        <sz val="9"/>
        <rFont val="Calibri"/>
        <family val="2"/>
        <scheme val="minor"/>
      </rPr>
      <t>MURETA P/ QUAD. POLIESP. ALV. DE TIJ. FURADO - 1/2 VEZ - C/ CHP. E PEDRISCO -
H=0,80 M (GOINFRA)</t>
    </r>
  </si>
  <si>
    <t>PEDREIRO</t>
  </si>
  <si>
    <t>OPERADOR DE BETONEIRA</t>
  </si>
  <si>
    <t>CARPINTEIRO</t>
  </si>
  <si>
    <t>ARAME GALVANIZADO Nº 12 BWG</t>
  </si>
  <si>
    <t>AÇO CA-60 B - 5,0 MM</t>
  </si>
  <si>
    <t>AÇO CA-50 - 6,3 MM (1/4")</t>
  </si>
  <si>
    <t>AÇO CA-50 - 8,0 MM (5/16")</t>
  </si>
  <si>
    <t>BRITA Nº 1</t>
  </si>
  <si>
    <t>BRITA Nº 2</t>
  </si>
  <si>
    <t>CAL HIDRATADA</t>
  </si>
  <si>
    <t>CIMENTO PORTLAND CPII-32</t>
  </si>
  <si>
    <t>TIJOLO FURADO 9x19x19 CM</t>
  </si>
  <si>
    <t>TABUA PARA FORMA (30CM)</t>
  </si>
  <si>
    <t>PREGO 18x24</t>
  </si>
  <si>
    <t>PONTALETE 3x3"</t>
  </si>
  <si>
    <r>
      <rPr>
        <b/>
        <sz val="9"/>
        <rFont val="Calibri"/>
        <family val="2"/>
        <scheme val="minor"/>
      </rPr>
      <t>CASA DE BOMBAS - EXCLUSO INSTALAÇÕES ELÉTRICAS, HIDROSANITÁRIAS E
ESPECIAIS (GOINFRA + SINAPI)</t>
    </r>
  </si>
  <si>
    <t>m2</t>
  </si>
  <si>
    <t>ATERRO INTERNO SEM APILOAMENTO COM TRANSPORTE EM CARRINHO MÃO</t>
  </si>
  <si>
    <t>PREPARO COM BETONEIRA E TRANSPORTE MANUAL DE CONCRETO FCK=25 MPA</t>
  </si>
  <si>
    <t>LANÇAMENTO/APLICAÇÃO/ADENSAMENTO MANUAL DE CONCRETO - (O.C.)</t>
  </si>
  <si>
    <t>ACO CA - 60 - 5,0 MM - (OBRAS CIVIS)</t>
  </si>
  <si>
    <r>
      <rPr>
        <sz val="9"/>
        <rFont val="Calibri"/>
        <family val="2"/>
        <scheme val="minor"/>
      </rPr>
      <t>FORRO EM LAJE PRE-MOLDADA INCLUSO CAPEAMENTO/ARMADURA DE
DISTRIBUIÇÃO/ESCORAMENTO E FORMA/DESFORMA</t>
    </r>
  </si>
  <si>
    <r>
      <rPr>
        <sz val="9"/>
        <rFont val="Calibri"/>
        <family val="2"/>
        <scheme val="minor"/>
      </rPr>
      <t>ALVENARIA DE TIJOLO FURADO 1/2 VEZ 14X29X9 - 6 FUROS -  ARG.
(1CALH:4ARML+100KG DE CI/M3)</t>
    </r>
  </si>
  <si>
    <t>IMPERMEABILIZAÇÃO DE SUPERFÍCIE COM ARGAMASSA POLIMÉRICA / MEMBRANA ACRÍLICA, 3 DEMÃOS. AF_06/2018</t>
  </si>
  <si>
    <t>ELETRICISTA</t>
  </si>
  <si>
    <t>MASTRO SIMPLES GALVANIZADO DIAMETRO NOMINAL 1 1/2"</t>
  </si>
  <si>
    <t>ABRACADEIRA DE LATAO PARA FIXACAO DE CABO PARA-RAIO, DIMENSOES 32 X 24 X 24 MM</t>
  </si>
  <si>
    <t>RELE FOTOELETRICO INTERNO E EXTERNO BIVOLT 1000 W, DE CONECTOR, SEM BASE</t>
  </si>
  <si>
    <t>BASE PARA RELE COM SUPORTE METALICO</t>
  </si>
  <si>
    <t>SINALIZADOR NOTURNO SIMPLES PARA PARA-RAIOS, SEM RELE FOTOELETRICO</t>
  </si>
  <si>
    <t>COTAÇÃO</t>
  </si>
  <si>
    <t>COT 010_SEE</t>
  </si>
  <si>
    <t>CAPUZ PARA PROTEÇÃO DOS PARA RAIOS</t>
  </si>
  <si>
    <t>COT 011_SEE</t>
  </si>
  <si>
    <t>CAPUZ DE PROTEÇÃO PARA BUCHA DE TRANSFORMADOR</t>
  </si>
  <si>
    <r>
      <rPr>
        <b/>
        <sz val="9"/>
        <rFont val="Calibri"/>
        <family val="2"/>
        <scheme val="minor"/>
      </rPr>
      <t>HASTE ROSQUEADA(TIRANTE) 3/8" - FORNECIMENTO E INSTALAÇÃO (GOINFRA +
ORSE)</t>
    </r>
  </si>
  <si>
    <t>COT 012_SEE</t>
  </si>
  <si>
    <t>(02422/ORSE) Vergalhão (Tirante) com rosca total ø 3/8"x1000mm (marvitec ref. 1431 ou similar)</t>
  </si>
  <si>
    <t>PORCA ZINCADA, SEXTAVADA, DIAMETRO 3/8"</t>
  </si>
  <si>
    <r>
      <rPr>
        <b/>
        <sz val="9"/>
        <rFont val="Calibri"/>
        <family val="2"/>
        <scheme val="minor"/>
      </rPr>
      <t>CABO COAXIAL RG6 95% DE MALHA PARA TV - FORNECIMENTO E INSTALAÇÃO
(GOINFRA + SINAPI)</t>
    </r>
  </si>
  <si>
    <t>CABO COAXIAL RG6 95% DE MALHA</t>
  </si>
  <si>
    <t>COTOVELO 90 GRAUS DE FERRO GALVANIZADO, COM ROSCA BSP, DE 1 1/4"</t>
  </si>
  <si>
    <t>UNIAO DE FERRO GALVANIZADO, COM ROSCA BSP, COM ASSENTO PLANO, DE 1"</t>
  </si>
  <si>
    <t>UNIAO COM ASSENTO CONICO DE BRONZE, DIAMETRO 2 1/2"</t>
  </si>
  <si>
    <r>
      <rPr>
        <b/>
        <sz val="9"/>
        <rFont val="Calibri"/>
        <family val="2"/>
        <scheme val="minor"/>
      </rPr>
      <t>FITA EM AÇO INOX PARA CINTAR POSTE 19MM COM FECHO (GOINFRA + SINAPI
+ ORSE)</t>
    </r>
  </si>
  <si>
    <t>FITA ACO INOX PARA CINTAR POSTE, L = 19 MM, E = 0,5 MM (ROLO DE 30M)</t>
  </si>
  <si>
    <t>COT 337_SEE</t>
  </si>
  <si>
    <t>(03443/ORSE) FECHO PARA FITA DE AÇO INOX</t>
  </si>
  <si>
    <t>OFICIAL "B"</t>
  </si>
  <si>
    <t>TUBO INDUSTRIAL 2" CHAPA 13 (2,25 MM)</t>
  </si>
  <si>
    <t>TUBO INDUSTRIAL REDONDO 1" CHAPA 13 (2,25 MM)</t>
  </si>
  <si>
    <t>MASSA PLASTICA</t>
  </si>
  <si>
    <t>ELETRODO 2.5 OK</t>
  </si>
  <si>
    <t>LIXA PARA FERRO Nº 100</t>
  </si>
  <si>
    <t>DISCO DE DESBASTE 7/8" PARA CONCRETO/FERRO (1/4" X 7")</t>
  </si>
  <si>
    <t>DISCO DE CORTE DIAM. 5/8"- 10"</t>
  </si>
  <si>
    <t>FABRICAÇÃO / MONTAGEM</t>
  </si>
  <si>
    <t>CHAPA DE AÇO DOBRADA Nº 13 (2,25 MM)</t>
  </si>
  <si>
    <t>CHAPA PERFILADA 3/16"</t>
  </si>
  <si>
    <t>AÇO CA-25 - 6,3 MM (1/4") - BARRA LISA A-36</t>
  </si>
  <si>
    <r>
      <rPr>
        <b/>
        <sz val="9"/>
        <rFont val="Calibri"/>
        <family val="2"/>
        <scheme val="minor"/>
      </rPr>
      <t>GUARDA-CORPO COM CORRIMÃO - INCLUSO PINTURA - PADRÃO SEDUC
(GOINFRA)</t>
    </r>
  </si>
  <si>
    <t>TUBO INDUSTRIAL 40X40 CHAPA 13 (2,25 MM)</t>
  </si>
  <si>
    <t>TUBO INDUSTRIAL 1.1/2" CHAPA 13 (2,25 MM)</t>
  </si>
  <si>
    <r>
      <rPr>
        <b/>
        <sz val="9"/>
        <rFont val="Calibri"/>
        <family val="2"/>
        <scheme val="minor"/>
      </rPr>
      <t>REGISTRO DE GAVETA COM HASTE ASCENDENTE DE BRONZE 2 1/2" (GOINFRA +
COT)</t>
    </r>
  </si>
  <si>
    <t>COT 017_SEE</t>
  </si>
  <si>
    <t>REGISTRO DE GAVETA COM HASTE ASCENDENTE DE BRONZE 2 1/2"</t>
  </si>
  <si>
    <t>COT 018_SEE</t>
  </si>
  <si>
    <t>TE DE REDUCAO 90 GRAUS SOLDAVEL 60 X 50 MM</t>
  </si>
  <si>
    <r>
      <rPr>
        <b/>
        <sz val="9"/>
        <rFont val="Calibri"/>
        <family val="2"/>
        <scheme val="minor"/>
      </rPr>
      <t>CONJUNTO MOTO BOMBA VAZÃO 5 M³/H, HM=20 M, REC. 1", SUCÇÃO 1.1/4"
(GOINFRA + SINAPI)</t>
    </r>
  </si>
  <si>
    <r>
      <rPr>
        <sz val="9"/>
        <rFont val="Calibri"/>
        <family val="2"/>
        <scheme val="minor"/>
      </rPr>
      <t>BOMBA CENTRIFUGA  MOTOR ELETRICO TRIFASICO 1,48HP  DIAMETRO DE SUCCAO X ELEVACAO 1" X 1", 4 ESTAGIOS, DIAMETRO DOS ROTORES 3 X 107 MM + 1 X 100 MM,
HM/Q: 10 M / 5,3 M3/H A 70 M / 1,8 M3/H</t>
    </r>
  </si>
  <si>
    <r>
      <rPr>
        <b/>
        <sz val="9"/>
        <rFont val="Calibri"/>
        <family val="2"/>
        <scheme val="minor"/>
      </rPr>
      <t>CONJUNTO MOTO BOMBA ELÉTRICA PARA VAZÃO 2,8 M³/H, HM=11,70 MCA
(GOINFRA + SINAPI)</t>
    </r>
  </si>
  <si>
    <t>BOMBA CENTRIFUGA MOTOR ELETRICO MONOFASICO 0,74HP  DIAMETRO DE SUCCAO X ELEVACAO 1 1/4" X 1", DIAMETRO DO ROTOR 120 MM, HM/Q: 8 M / 7,70 M3/H A 24 M / 2,80 M3/H</t>
  </si>
  <si>
    <r>
      <rPr>
        <b/>
        <sz val="9"/>
        <rFont val="Calibri"/>
        <family val="2"/>
        <scheme val="minor"/>
      </rPr>
      <t>MANGUEIRA DE BORRACHA PARA ALTA PRESSÃO 1" - FORNECIMENTO E
INSTALAÇÃO (GOINFRA + ORSE)</t>
    </r>
  </si>
  <si>
    <t>COT 022_SEE</t>
  </si>
  <si>
    <t>(01581/ORSE) MANGUEIRA DE BORRACHA PARA ALTA PRESSÃO 1" - 300 PSI</t>
  </si>
  <si>
    <t>COT 023_SEE</t>
  </si>
  <si>
    <t>ADAPTADOR PARA MANGUEIRA 1"</t>
  </si>
  <si>
    <t>COT 034_SEE</t>
  </si>
  <si>
    <t>FIBRA ÓPTICA MONOMODO</t>
  </si>
  <si>
    <t>COT 035_SEE</t>
  </si>
  <si>
    <t>CONECTORES, BUCHAS, CANALETAS, TUBULAÇÕES, CABO DE AÇO, PARAFUSOS, EXTENSORES, COPEX, PRENSA CABO, FITAS DE NYLON</t>
  </si>
  <si>
    <t>POSTE TIPO SEÇÃO CIRCULAR - SC 12/1000 (m/daN) SEM FUNDAÇÃO (ORSE)</t>
  </si>
  <si>
    <t>COT 461_SEE</t>
  </si>
  <si>
    <t>(04649/ORSE) POSTE TIPO SEÇÃO CIRCULAR - SC 12/1000</t>
  </si>
  <si>
    <r>
      <rPr>
        <b/>
        <sz val="9"/>
        <rFont val="Calibri"/>
        <family val="2"/>
        <scheme val="minor"/>
      </rPr>
      <t>BOTOEIRA BOMBA DE INCÊNDIO COM MARTELO CONVENCIONAL / ANALÓGICA -
FORNECIMENTO E INSTALAÇÃO (GOINFRA + ORSE)</t>
    </r>
  </si>
  <si>
    <t>COT 088_SEE</t>
  </si>
  <si>
    <t>(07611/ORSE) Acionador manual (botoeira) tipo quebra-vidro, para incêndio</t>
  </si>
  <si>
    <r>
      <rPr>
        <b/>
        <sz val="9"/>
        <rFont val="Calibri"/>
        <family val="2"/>
        <scheme val="minor"/>
      </rPr>
      <t>ACIONADOR MANUAL DE ALARME CONVENCIONAL, TIPO "APERTE AQUI" -
FORNECIMENTO E INSTALAÇÃO (GOINFRA + ORSE)</t>
    </r>
  </si>
  <si>
    <t>COT 090_SEE</t>
  </si>
  <si>
    <t>(12850/ORSE) Acionador Manual Convencional - Modelo AM-2 da Verin ou similar, tipo "Aperte aqui"</t>
  </si>
  <si>
    <r>
      <rPr>
        <b/>
        <sz val="9"/>
        <rFont val="Calibri"/>
        <family val="2"/>
        <scheme val="minor"/>
      </rPr>
      <t>CENTRAL DE ALARME E DETECÇÃO DE INCENDIO, COM 01 BATERIA, CAPACIDADE: 2 BATERIAS, 8 LAÇOS (20 DISPOSITIVOS CADA), COM 2 LINHAS -
FORNECIMENTO E INSTALAÇÃO (GOINFRA + ORSE)</t>
    </r>
  </si>
  <si>
    <t>COT 092_SEE</t>
  </si>
  <si>
    <r>
      <rPr>
        <sz val="9"/>
        <rFont val="Calibri"/>
        <family val="2"/>
        <scheme val="minor"/>
      </rPr>
      <t>(07627/ORSE) Central de alarme e detecção de incendio, capacidade: 2 baterias, 8 laços, com 2
linhas, mod.VR-8L, Verin ou similar</t>
    </r>
  </si>
  <si>
    <t>COT 503_SEE</t>
  </si>
  <si>
    <t>(00276/ORSE) Bateria de 12v x 7a para centrais de alarme</t>
  </si>
  <si>
    <r>
      <rPr>
        <sz val="9"/>
        <rFont val="Calibri"/>
        <family val="2"/>
        <scheme val="minor"/>
      </rPr>
      <t>VIBRADOR 2 HP COM MANGOTE 32MM E MANGUEIRA DE 5M ( MANUTENÇÃO E DEPRECIAÇÃO DO EQUIPAMENTO) - PREÇO DO EQUIPAMENTO NOVO DIVIDIDO POR
1.000</t>
    </r>
  </si>
  <si>
    <t>AREIA GROSSA</t>
  </si>
  <si>
    <t>CAIBRO 5x6 CM</t>
  </si>
  <si>
    <t>COMPENSADO RESINADO COLA FENÓLICA 12 MM 2,20X1,10 M</t>
  </si>
  <si>
    <t>COMPENSADO RESINADO COLA FENÓLICA 6 MM 2,20X1,10 M</t>
  </si>
  <si>
    <t>DESMOLDANTE PARA CONCRETO</t>
  </si>
  <si>
    <t>l</t>
  </si>
  <si>
    <t>ESCORA ROLIÇA (TIPO EUCALIPTO)</t>
  </si>
  <si>
    <t>RIPA DE MADEIRA 5x1</t>
  </si>
  <si>
    <t>SARRAFO DE MADEIRA 10 CM</t>
  </si>
  <si>
    <t>ADITIVO IMPERMEABILIZANTE DE PEGA NORMAL PARA ARGAMASSA E CONCRETO REF.: SIKA 1 / VEDACIT (D=1,00) OU EQUIVALENTE</t>
  </si>
  <si>
    <t>PREGO 18x30</t>
  </si>
  <si>
    <r>
      <rPr>
        <b/>
        <sz val="9"/>
        <rFont val="Calibri"/>
        <family val="2"/>
        <scheme val="minor"/>
      </rPr>
      <t>REGULADOR DE 1º ESTÁGIO 60KG/H MODELO AP-40 COM MANÔMETRO
(GOINFRA + ORSE)</t>
    </r>
  </si>
  <si>
    <t>COT 101_SEE</t>
  </si>
  <si>
    <r>
      <rPr>
        <sz val="9"/>
        <rFont val="Calibri"/>
        <family val="2"/>
        <scheme val="minor"/>
      </rPr>
      <t>(07975/ORSE/ORSE) Regulador de 1º estágio dotado de O.P.S.O. (shut-off) PE 400kpa (AP-40 com
manômetro)</t>
    </r>
  </si>
  <si>
    <t>NIPLE DE REDUCAO DE FERRO GALVANIZADO, COM ROSCA BSP, DE 1/2" X 1/4"</t>
  </si>
  <si>
    <t>NIPLE DE REDUCAO DE FERRO GALVANIZADO, COM ROSCA BSP, DE 3/4" X 1/2"</t>
  </si>
  <si>
    <t>CONECTOR DE TV TIPO "F" (GOINFRA + ORSE)</t>
  </si>
  <si>
    <t>COT 109_SEE</t>
  </si>
  <si>
    <t>(03889/ORSE) CONECTOR DE TV TIPO "F"</t>
  </si>
  <si>
    <r>
      <rPr>
        <b/>
        <sz val="9"/>
        <rFont val="Calibri"/>
        <family val="2"/>
        <scheme val="minor"/>
      </rPr>
      <t>PROJETOR PARA USO EXTERNO PARA LAMPADA DE LED DE 100 W COM LAMPADA - FORMATO RETANGULAR, CORPO DE ALUMINIO E DIFUSOR DE
VIDRO - FORNECIMENTO E INSTALAÇÃO (ORSE)</t>
    </r>
  </si>
  <si>
    <t>COT 475_SEE</t>
  </si>
  <si>
    <r>
      <rPr>
        <sz val="9"/>
        <rFont val="Calibri"/>
        <family val="2"/>
        <scheme val="minor"/>
      </rPr>
      <t>(13148/ORSE) Refletor Slim LED 100W de potência, branco Frio, 6500k, Autovolt, marca G-light
ou similar</t>
    </r>
  </si>
  <si>
    <t>PÇ</t>
  </si>
  <si>
    <r>
      <rPr>
        <b/>
        <sz val="9"/>
        <rFont val="Calibri"/>
        <family val="2"/>
        <scheme val="minor"/>
      </rPr>
      <t>PLACA DE SINALIZAÇÃO EM PVC COD 01 - (300X300) PROIBIDO FUMAR (GOINFRA
+ SINAPI)</t>
    </r>
  </si>
  <si>
    <r>
      <rPr>
        <b/>
        <sz val="9"/>
        <rFont val="Calibri"/>
        <family val="2"/>
        <scheme val="minor"/>
      </rPr>
      <t>PLACA DE SINALIZAÇÃO EM PVC COD 06 - (300X300) PERIGO INFLAMÁVEL
(GOINFRA + SINAPI)</t>
    </r>
  </si>
  <si>
    <r>
      <rPr>
        <sz val="9"/>
        <rFont val="Calibri"/>
        <family val="2"/>
        <scheme val="minor"/>
      </rPr>
      <t>FITA ADESIVA ANTICORROSIVA DE PVC FLEXIVEL, COR PRETA, PARA PROTECAO
TUBULACAO, 50 MM X 30 M (L X C), E= *0,25* MM</t>
    </r>
  </si>
  <si>
    <t>H690</t>
  </si>
  <si>
    <t>TUBO FERRO GALVANIZADO 1.1/2"</t>
  </si>
  <si>
    <t>FERRO REDONDO 1/2" (CHEIO)</t>
  </si>
  <si>
    <t>FERRO CANTONEIRA 1/8 X 1"</t>
  </si>
  <si>
    <r>
      <rPr>
        <sz val="9"/>
        <rFont val="Calibri"/>
        <family val="2"/>
        <scheme val="minor"/>
      </rPr>
      <t>ESTRUTURA METÁLICA CONVENCIONAL EM AÇO DO TIPO MR-250 / ASTM A36 COM
FUNDO ANTICORROSIVO</t>
    </r>
  </si>
  <si>
    <r>
      <rPr>
        <b/>
        <sz val="9"/>
        <rFont val="Calibri"/>
        <family val="2"/>
        <scheme val="minor"/>
      </rPr>
      <t>MURO DE ALVENARIA TIJOLO FURADO 1/2 VEZ ( H=3,00M) COM FUNDAÇÃO - SEM
REVESTIMENTOS (PADRÃO GOINFRA) - (GOINFRA)</t>
    </r>
  </si>
  <si>
    <t>AÇO CA-50 10,0 MM (3/8")</t>
  </si>
  <si>
    <r>
      <rPr>
        <b/>
        <sz val="9"/>
        <rFont val="Calibri"/>
        <family val="2"/>
        <scheme val="minor"/>
      </rPr>
      <t>TELA MOSQUITEIRA EM POLIETILENO COM ESTRUTURA DE ALUMÍNIO -
FORNECIMENTO E INSTALAÇÃO (GOINFRA + SINAPI)</t>
    </r>
  </si>
  <si>
    <t>SERRALHEIRO</t>
  </si>
  <si>
    <r>
      <rPr>
        <sz val="9"/>
        <rFont val="Calibri"/>
        <family val="2"/>
        <scheme val="minor"/>
      </rPr>
      <t>TELA FACHADEIRA EM POLIETILENO, ROLO DE 3 X 100 M (L X C), COR BRANCA, SEM
LOGOMARCA - PARA PROTECAO DE OBRAS</t>
    </r>
  </si>
  <si>
    <r>
      <rPr>
        <sz val="9"/>
        <rFont val="Calibri"/>
        <family val="2"/>
        <scheme val="minor"/>
      </rPr>
      <t>BUCHA DE NYLON SEM ABA S8, COM PARAFUSO DE 4,80 X 50 MM EM ACO ZINCADO
COM ROSCA SOBERBA, CABECA CHATA E FENDA PHILLIPS</t>
    </r>
  </si>
  <si>
    <r>
      <rPr>
        <sz val="9"/>
        <rFont val="Calibri"/>
        <family val="2"/>
        <scheme val="minor"/>
      </rPr>
      <t>GUARNICAO / MOLDURA / ARREMATE DE ACABAMENTO PARA ESQUADRIA, EM ALUMINIO PERFIL 25, ACABAMENTO ANODIZADO BRANCO OU BRILHANTE, PARA 1
FACE</t>
    </r>
  </si>
  <si>
    <t>LUVA DE FERRO GALVANIZADO, COM ROSCA BSP, DE 1"</t>
  </si>
  <si>
    <r>
      <rPr>
        <sz val="9"/>
        <rFont val="Calibri"/>
        <family val="2"/>
        <scheme val="minor"/>
      </rPr>
      <t>PASTA VEDA JUNTAS/ROSCA, EMBALAGEM DE *500* G, PARA INSTALACOES DE AGUA,
GAS E OUTROS</t>
    </r>
  </si>
  <si>
    <r>
      <rPr>
        <sz val="9"/>
        <rFont val="Calibri"/>
        <family val="2"/>
        <scheme val="minor"/>
      </rPr>
      <t>VALVULA DE RETENCAO DE BRONZE, PE COM CRIVOS, EXTREMIDADE COM ROSCA,
DE 1 1/4", PARA FUNDO DE POCO</t>
    </r>
  </si>
  <si>
    <r>
      <rPr>
        <b/>
        <sz val="9"/>
        <rFont val="Calibri"/>
        <family val="2"/>
        <scheme val="minor"/>
      </rPr>
      <t>TERMINAL DE VENTILACAO, 75 MM, SERIE NORMAL, ESGOTO PREDIAL
(GOINFRA + SINAPI)</t>
    </r>
  </si>
  <si>
    <t>TERMINAL DE VENTILACAO, 75 MM, SERIE NORMAL, ESGOTO PREDIAL</t>
  </si>
  <si>
    <t>LUMINARIA LED REFLETOR RETANGULAR BIVOLT, LUZ BRANCA, 50 W</t>
  </si>
  <si>
    <r>
      <rPr>
        <b/>
        <sz val="9"/>
        <rFont val="Calibri"/>
        <family val="2"/>
        <scheme val="minor"/>
      </rPr>
      <t>TE DE REDUCAO DE FERRO GALVANIZADO, COM ROSCA BSP, DE 3/4" X 1/2"
(GOINFRA + SINAPI)</t>
    </r>
  </si>
  <si>
    <t>FITA VEDA ROSCA EM ROLOS DE 18 MM X 10 M (L X C)</t>
  </si>
  <si>
    <t>TE DE REDUCAO DE FERRO GALVANIZADO, COM ROSCA BSP, DE 3/4" X 1/2"</t>
  </si>
  <si>
    <r>
      <rPr>
        <b/>
        <sz val="9"/>
        <rFont val="Calibri"/>
        <family val="2"/>
        <scheme val="minor"/>
      </rPr>
      <t>BUCHA DE REDUCAO DE FERRO GALVANIZADO, COM ROSCA BSP, DE 1/2" X 1/4"
(GOINFRA + SINAPI)</t>
    </r>
  </si>
  <si>
    <t>BUCHA DE REDUCAO DE FERRO GALVANIZADO, COM ROSCA BSP, DE 1/2" X 1/4"</t>
  </si>
  <si>
    <r>
      <rPr>
        <b/>
        <sz val="9"/>
        <rFont val="Calibri"/>
        <family val="2"/>
        <scheme val="minor"/>
      </rPr>
      <t>PLACA DE SINALIZAÇÃO EM PVC COD 17 - (316X158) MENSAGEM "SAÍDA"
(GOINFRA + SINAPI)</t>
    </r>
  </si>
  <si>
    <r>
      <rPr>
        <sz val="9"/>
        <rFont val="Calibri"/>
        <family val="2"/>
        <scheme val="minor"/>
      </rPr>
      <t>PLACA DE SINALIZACAO DE SEGURANCA CONTRA INCENDIO, FOTOLUMINESCENTE, RETANGULAR, *12 X 40* CM, EM PVC *2* MM ANTI-CHAMAS (SIMBOLOS, CORES E
PICTOGRAMAS CONFORME NBR 16820)</t>
    </r>
  </si>
  <si>
    <r>
      <rPr>
        <b/>
        <sz val="9"/>
        <rFont val="Calibri"/>
        <family val="2"/>
        <scheme val="minor"/>
      </rPr>
      <t>PLACAS EM BRAILE PARA IDENTIFICAÇÃO DE PORTAS/NOMEAR AMBIENTES -
FORNECIMENTO E INSTALAÇÃO (GOINFRA + ORSE)</t>
    </r>
  </si>
  <si>
    <t>COT 382_SEE</t>
  </si>
  <si>
    <r>
      <rPr>
        <sz val="9"/>
        <rFont val="Calibri"/>
        <family val="2"/>
        <scheme val="minor"/>
      </rPr>
      <t>(13294/ORSE) Placa indicativa em acrílico e=2mm, em braille, com esferas em inox e texto em alto
rêlevo, dim.: 8 x 28 cm, fornecimento e instalação</t>
    </r>
  </si>
  <si>
    <r>
      <rPr>
        <b/>
        <sz val="9"/>
        <rFont val="Calibri"/>
        <family val="2"/>
        <scheme val="minor"/>
      </rPr>
      <t>MAPA TÁTIL EM CHAPA DE ACRÍLICO 70X50 CM - FORNECIMENTO E
INSTALAÇÃO (GOINFRA + ORSE)</t>
    </r>
  </si>
  <si>
    <t>COT 408_SEE</t>
  </si>
  <si>
    <t>(09092/ORSE) Mapa Tátil em acrílico 70 x 50cm</t>
  </si>
  <si>
    <t>COT 441_SEE</t>
  </si>
  <si>
    <t>SINALIZAÇÃO VERTICAL EMBARQUE E DESEMBARQUE (COM HASTE)</t>
  </si>
  <si>
    <r>
      <rPr>
        <b/>
        <sz val="9"/>
        <rFont val="Calibri"/>
        <family val="2"/>
        <scheme val="minor"/>
      </rPr>
      <t>REGISTRO OU REGULADOR DE GAS DE 2° ESTÁGIO, VAZAO DE 7 KG/H -
FORNECIMENTO E INSTALAÇÃO (GOINFRA + SINAPI)</t>
    </r>
  </si>
  <si>
    <t>COT 505_SEE</t>
  </si>
  <si>
    <t>(11827/ORSE) Regulador de gás 2º estágio de 7 kg/h</t>
  </si>
  <si>
    <r>
      <rPr>
        <b/>
        <sz val="9"/>
        <rFont val="Calibri"/>
        <family val="2"/>
        <scheme val="minor"/>
      </rPr>
      <t>TERMINAL AÉREO EM AÇO GALVANIZADO A FOGO H=35CM X 3/8" (SPDA),
FIXAÇÃO HORIZONTAL E COM BANDEIRINHA - FORNECIMENTO E INSTALAÇÃO (GOINFRA + ORSE)</t>
    </r>
  </si>
  <si>
    <t>COT 507_SEE</t>
  </si>
  <si>
    <r>
      <rPr>
        <sz val="9"/>
        <rFont val="Calibri"/>
        <family val="2"/>
        <scheme val="minor"/>
      </rPr>
      <t>(08496/ORSE) Terminal aéreo em aço galvanizado a fogo h=35cm x 3/8", fixação horizontal e com
bandeirinha</t>
    </r>
  </si>
  <si>
    <r>
      <rPr>
        <b/>
        <sz val="9"/>
        <rFont val="Calibri"/>
        <family val="2"/>
        <scheme val="minor"/>
      </rPr>
      <t>PLACA DE COMUNICAÇÃO VISUAL SEC XXI, MODELO P - PLACA DE PAREDE, TAMANHO 0,30 X 0,40 M, CHAPA DOBRADA #18, PINTADA E ADESIVADA -
FORNECIMENTO E INSTALAÇÃO (GOINFRA + ORSE)</t>
    </r>
  </si>
  <si>
    <t>PINTOR</t>
  </si>
  <si>
    <t>ESTRUTURA METALICA MR250 / ASTM A36  - COTAÇÃO (FABRICAÇÃO E MONTAGEM)</t>
  </si>
  <si>
    <t>COT 509_SEE</t>
  </si>
  <si>
    <t>(11392/ORSE) Adesivo em vinil para plotagem em letreiro de chapa galvanizada (c/aplicação)</t>
  </si>
  <si>
    <t>ZARCAO/CROMATO DE ZINCO</t>
  </si>
  <si>
    <t>PARAFUSO AUTO-ATARRAXANTE, CABEÇA CHATA, FENDA SIMPLES, 1/4' (6,35MM) X 25MM</t>
  </si>
  <si>
    <t>TINTA ESMALTE</t>
  </si>
  <si>
    <t>DILUENTE AGUARRÁS</t>
  </si>
  <si>
    <t>COMPRESSOR DE 1,5HP-70L-140LB COM PISTOLA DE RESERVATÓRIO SUPERIOR E MANGUEIRA (MANUTENÇÃO E DEPRECIAÇÃO DO EQUIPAMENTO) - PREÇO DO EQUIPAMENTO NOVO DIVIDIDO POR 1.000</t>
  </si>
  <si>
    <t>COT 522_SEE</t>
  </si>
  <si>
    <r>
      <rPr>
        <sz val="9"/>
        <rFont val="Calibri"/>
        <family val="2"/>
        <scheme val="minor"/>
      </rPr>
      <t>(01286/ORSE) Laje pré-fabricada treliçada para piso ou cobertura, h=12cm, el. enchimento em bloco
EPS, h=8cm</t>
    </r>
  </si>
  <si>
    <t>PREGO 19x27</t>
  </si>
  <si>
    <t>CONCRETO USINADO BOMBEÁVEL FCK=25 MPA</t>
  </si>
  <si>
    <t>COT 281_SEE</t>
  </si>
  <si>
    <t>(10479/ORSE) Válvula UGV-1 3/4"</t>
  </si>
  <si>
    <t>COT 282_SEE</t>
  </si>
  <si>
    <t>(10480/ORSE) Válvula UGV-1 1/2"</t>
  </si>
  <si>
    <t>PLUG OU BUJAO DE FERRO GALVANIZADO, DE 2 1/2"</t>
  </si>
  <si>
    <t>COT 289_SEE</t>
  </si>
  <si>
    <t>BOMBA THSI-18 6CV</t>
  </si>
  <si>
    <r>
      <rPr>
        <b/>
        <sz val="9"/>
        <rFont val="Calibri"/>
        <family val="2"/>
        <scheme val="minor"/>
      </rPr>
      <t>TAMPA DE FERRO FUNDIDO 300MM PARA CAIXA DE INSPEÇÃO DE
ATERRAMENTO  (GOINFRA + SINAPI)</t>
    </r>
  </si>
  <si>
    <r>
      <rPr>
        <sz val="9"/>
        <rFont val="Calibri"/>
        <family val="2"/>
        <scheme val="minor"/>
      </rPr>
      <t>TAMPAO FOFO SIMPLES COM BASE, CLASSE A15 CARGA MAX 1,5 T, 300 X 300 MM
(COM INSCRICAO EM RELEVO DO TIPO DE REDE)</t>
    </r>
  </si>
  <si>
    <r>
      <rPr>
        <b/>
        <sz val="9"/>
        <rFont val="Calibri"/>
        <family val="2"/>
        <scheme val="minor"/>
      </rPr>
      <t>MOLA AEREA FECHA PORTA, PARA PORTAS COM LARGURA ATE 95 CM
(GOINFRA + SINAPI)</t>
    </r>
  </si>
  <si>
    <t>MARCENEIRO</t>
  </si>
  <si>
    <t>MOLA HIDRAULICA AEREA, PARA PORTAS DE ATE 950 MM E PESO DE ATE 65 KG, COM CORPO EM ALUMINIO E BRACO EM ACO, SEM BRACO DE PARADA</t>
  </si>
  <si>
    <r>
      <rPr>
        <b/>
        <sz val="9"/>
        <rFont val="Calibri"/>
        <family val="2"/>
        <scheme val="minor"/>
      </rPr>
      <t>QUADRO ESCOLAR MISTO 4,20x1,25M - FÓRMICA BRANCA BRILHANTE (3,08x1,25M) E FELTRO VERDE COM FUNDO EM CORTIÇA 6MM (1,05x1,25M)
(GOINFRA + SINAPI)</t>
    </r>
  </si>
  <si>
    <t>COMPENSADO 10 MM MOVELEIRO COLA BRANCA 2,20X1,60 M - VIROLINHA OU EQUIVALENTE</t>
  </si>
  <si>
    <t>COLA FÓRMICA (1L = 0,83KG)</t>
  </si>
  <si>
    <t>LIXA PARA PAREDE Nº 100</t>
  </si>
  <si>
    <t>CHAPA DE LAMINADO MELAMINICO, LISO BRILHANTE, DE *1,25 X 3,08* M, E = 0,8 MM</t>
  </si>
  <si>
    <t>CORTIÇA 60X90CMX6MM</t>
  </si>
  <si>
    <t>FELTRO</t>
  </si>
  <si>
    <t>MADEIRA DE LEI PARA TELHADO (ANGELIM VERMELHO)</t>
  </si>
  <si>
    <t>PARAFUSO COM BUCHA S-8</t>
  </si>
  <si>
    <t>MASSA A OLEO</t>
  </si>
  <si>
    <t>VERNIZ ACRILICO</t>
  </si>
  <si>
    <r>
      <rPr>
        <b/>
        <sz val="9"/>
        <rFont val="Calibri"/>
        <family val="2"/>
        <scheme val="minor"/>
      </rPr>
      <t>SINALIZADOR/SIRENE AUDIOVISUAL COM 01 ACIONADOR/BOTOEIRA -
FORNECIMENTO E INSTALAÇÃO (GOINFRA + CPOS)</t>
    </r>
  </si>
  <si>
    <t>H704</t>
  </si>
  <si>
    <t>SINALIZADOR/SIRENE AUDIOVISUAL</t>
  </si>
  <si>
    <t>COT 508_SEE</t>
  </si>
  <si>
    <r>
      <rPr>
        <sz val="9"/>
        <rFont val="Calibri"/>
        <family val="2"/>
        <scheme val="minor"/>
      </rPr>
      <t>(P.13.000.042289/CPOS) Botoeira comando liga-desliga sem sinalizador, ref. 3SB06 01-7BG
Siemens ou equivalente</t>
    </r>
  </si>
  <si>
    <t>COT 469_SEE</t>
  </si>
  <si>
    <t>ISOLADOR DE ANCORAGEM POLIMÉRICO 34,5KV</t>
  </si>
  <si>
    <t>COT 471_SEE</t>
  </si>
  <si>
    <r>
      <rPr>
        <sz val="9"/>
        <rFont val="Calibri"/>
        <family val="2"/>
        <scheme val="minor"/>
      </rPr>
      <t>PARA RAIOS DISTRIBUIDOR POLIMÉRICO OXIDO DE ZINCO, S/ CENTELHADOR, C/
DESLIGAMENTO AUTOMÁTICO 34,5 KV, 10KVA</t>
    </r>
  </si>
  <si>
    <t>COT 472_SEE</t>
  </si>
  <si>
    <r>
      <rPr>
        <sz val="9"/>
        <rFont val="Calibri"/>
        <family val="2"/>
        <scheme val="minor"/>
      </rPr>
      <t>TRANSFORMADOR DE DISTRIBUIÇÃO, 150 KVA, TRIFASICO, 60 HZ, CLASSE 34,5 KV, IMERSO EM ÓLEO MINERAL, INSTALAÇÃO EM POSTE (NÃO INCLUSO SUPORTE)
FORNECIMENTO E INSTALAÇÃO</t>
    </r>
  </si>
  <si>
    <r>
      <rPr>
        <b/>
        <sz val="9"/>
        <rFont val="Calibri"/>
        <family val="2"/>
        <scheme val="minor"/>
      </rPr>
      <t>LUMINÁRIA DE SOBREPOR COM ALETAS 2 X 16/18/20 W - FORNECIMENTO E
INSTALAÇÃO (GOINFRA + ORSE)</t>
    </r>
  </si>
  <si>
    <t>COT 496_SEE</t>
  </si>
  <si>
    <t>(07294/ORSE) LUMINÁRIA DE SOBREPOR COM ALETAS 2 X 16/18/20 W, REF: A01, ABALUX OU SIMILAR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</si>
</sst>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00"/>
    <numFmt numFmtId="165" formatCode="0000"/>
    <numFmt numFmtId="166" formatCode="_-* #,##0.000000_-;\-* #,##0.0000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9BF8E"/>
      </patternFill>
    </fill>
    <fill>
      <patternFill patternType="solid">
        <fgColor rgb="FFE26B0A"/>
      </patternFill>
    </fill>
    <fill>
      <patternFill patternType="solid">
        <fgColor rgb="FFCCCCFF"/>
      </patternFill>
    </fill>
    <fill>
      <patternFill patternType="solid">
        <fgColor rgb="FFFFFF99"/>
      </patternFill>
    </fill>
    <fill>
      <patternFill patternType="solid">
        <fgColor rgb="FFFBD4B3"/>
      </patternFill>
    </fill>
    <fill>
      <patternFill patternType="solid">
        <fgColor rgb="FFFDE8D8"/>
      </patternFill>
    </fill>
    <fill>
      <patternFill patternType="solid">
        <fgColor rgb="FF9999FF"/>
      </patternFill>
    </fill>
    <fill>
      <patternFill patternType="solid">
        <fgColor rgb="FFFFFF00"/>
        <bgColor indexed="64"/>
      </patternFill>
    </fill>
    <fill>
      <patternFill patternType="solid">
        <fgColor rgb="FF95B3D6"/>
      </patternFill>
    </fill>
    <fill>
      <patternFill patternType="solid">
        <fgColor rgb="FF00AFEF"/>
      </patternFill>
    </fill>
    <fill>
      <patternFill patternType="solid">
        <fgColor rgb="FFDBE6F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theme="1"/>
      </top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6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4" fillId="0" borderId="0"/>
    <xf numFmtId="43" fontId="2" fillId="0" borderId="0" applyFont="0" applyFill="0" applyBorder="0" applyAlignment="0" applyProtection="0"/>
  </cellStyleXfs>
  <cellXfs count="255">
    <xf numFmtId="0" fontId="0" fillId="0" borderId="0" xfId="0"/>
    <xf numFmtId="0" fontId="1" fillId="0" borderId="0" xfId="1"/>
    <xf numFmtId="0" fontId="5" fillId="0" borderId="0" xfId="1" applyFont="1"/>
    <xf numFmtId="0" fontId="5" fillId="0" borderId="5" xfId="1" applyFont="1" applyBorder="1" applyAlignment="1">
      <alignment horizontal="center" vertical="top"/>
    </xf>
    <xf numFmtId="0" fontId="5" fillId="0" borderId="5" xfId="1" applyFont="1" applyBorder="1" applyAlignment="1">
      <alignment horizontal="left" vertical="top"/>
    </xf>
    <xf numFmtId="0" fontId="6" fillId="2" borderId="5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left" vertical="top"/>
    </xf>
    <xf numFmtId="4" fontId="6" fillId="0" borderId="5" xfId="1" applyNumberFormat="1" applyFont="1" applyBorder="1" applyAlignment="1">
      <alignment horizontal="right" vertical="top"/>
    </xf>
    <xf numFmtId="0" fontId="6" fillId="0" borderId="0" xfId="1" applyFont="1"/>
    <xf numFmtId="0" fontId="8" fillId="0" borderId="0" xfId="0" applyFont="1"/>
    <xf numFmtId="4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right" vertical="top"/>
    </xf>
    <xf numFmtId="0" fontId="8" fillId="0" borderId="0" xfId="0" applyFont="1" applyAlignment="1"/>
    <xf numFmtId="14" fontId="8" fillId="0" borderId="0" xfId="0" applyNumberFormat="1" applyFont="1" applyAlignment="1">
      <alignment horizontal="left"/>
    </xf>
    <xf numFmtId="49" fontId="8" fillId="0" borderId="12" xfId="0" applyNumberFormat="1" applyFont="1" applyBorder="1" applyAlignment="1">
      <alignment horizontal="center" vertical="top"/>
    </xf>
    <xf numFmtId="0" fontId="8" fillId="0" borderId="12" xfId="0" applyFont="1" applyBorder="1" applyAlignment="1">
      <alignment vertical="top"/>
    </xf>
    <xf numFmtId="0" fontId="8" fillId="0" borderId="12" xfId="0" applyFont="1" applyBorder="1" applyAlignment="1">
      <alignment wrapText="1"/>
    </xf>
    <xf numFmtId="0" fontId="8" fillId="0" borderId="12" xfId="0" applyFont="1" applyBorder="1" applyAlignment="1">
      <alignment horizontal="center"/>
    </xf>
    <xf numFmtId="0" fontId="10" fillId="0" borderId="0" xfId="1" applyFont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1" fillId="0" borderId="0" xfId="1" applyFont="1"/>
    <xf numFmtId="0" fontId="11" fillId="0" borderId="5" xfId="1" applyFont="1" applyBorder="1" applyAlignment="1">
      <alignment horizontal="center" vertical="top"/>
    </xf>
    <xf numFmtId="4" fontId="11" fillId="0" borderId="5" xfId="1" applyNumberFormat="1" applyFont="1" applyBorder="1" applyAlignment="1">
      <alignment horizontal="right" vertical="top"/>
    </xf>
    <xf numFmtId="0" fontId="10" fillId="0" borderId="0" xfId="1" applyFont="1"/>
    <xf numFmtId="0" fontId="10" fillId="0" borderId="5" xfId="1" applyFont="1" applyBorder="1" applyAlignment="1">
      <alignment horizontal="left" vertical="top"/>
    </xf>
    <xf numFmtId="4" fontId="10" fillId="0" borderId="5" xfId="1" applyNumberFormat="1" applyFont="1" applyBorder="1" applyAlignment="1">
      <alignment horizontal="right" vertical="top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10" fontId="11" fillId="0" borderId="5" xfId="2" applyNumberFormat="1" applyFont="1" applyBorder="1" applyAlignment="1">
      <alignment horizontal="right" vertical="top"/>
    </xf>
    <xf numFmtId="10" fontId="10" fillId="0" borderId="5" xfId="1" applyNumberFormat="1" applyFont="1" applyBorder="1" applyAlignment="1">
      <alignment horizontal="right" vertical="top"/>
    </xf>
    <xf numFmtId="0" fontId="10" fillId="2" borderId="5" xfId="1" applyFont="1" applyFill="1" applyBorder="1" applyAlignment="1">
      <alignment vertical="center"/>
    </xf>
    <xf numFmtId="0" fontId="11" fillId="0" borderId="5" xfId="1" applyFont="1" applyBorder="1" applyAlignment="1">
      <alignment vertical="top"/>
    </xf>
    <xf numFmtId="0" fontId="12" fillId="0" borderId="5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left" vertical="top"/>
    </xf>
    <xf numFmtId="0" fontId="5" fillId="0" borderId="0" xfId="3" applyFont="1" applyFill="1" applyBorder="1" applyAlignment="1">
      <alignment horizontal="left" wrapText="1"/>
    </xf>
    <xf numFmtId="0" fontId="5" fillId="0" borderId="0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top" wrapText="1"/>
    </xf>
    <xf numFmtId="0" fontId="5" fillId="0" borderId="0" xfId="3" applyFont="1" applyFill="1" applyBorder="1" applyAlignment="1">
      <alignment horizontal="left" vertical="top" wrapText="1" indent="13"/>
    </xf>
    <xf numFmtId="0" fontId="5" fillId="0" borderId="0" xfId="3" applyFont="1" applyFill="1" applyBorder="1" applyAlignment="1">
      <alignment horizontal="left" vertical="top" wrapText="1" indent="9"/>
    </xf>
    <xf numFmtId="0" fontId="5" fillId="0" borderId="0" xfId="3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vertical="center"/>
    </xf>
    <xf numFmtId="0" fontId="5" fillId="0" borderId="0" xfId="3" quotePrefix="1" applyFont="1" applyFill="1" applyBorder="1" applyAlignment="1">
      <alignment horizontal="left" vertical="top"/>
    </xf>
    <xf numFmtId="43" fontId="13" fillId="0" borderId="5" xfId="3" applyNumberFormat="1" applyFont="1" applyFill="1" applyBorder="1" applyAlignment="1">
      <alignment horizontal="right" vertical="top" wrapText="1"/>
    </xf>
    <xf numFmtId="43" fontId="5" fillId="0" borderId="0" xfId="3" applyNumberFormat="1" applyFont="1" applyFill="1" applyBorder="1" applyAlignment="1">
      <alignment horizontal="left" vertical="top" wrapText="1" indent="13"/>
    </xf>
    <xf numFmtId="0" fontId="12" fillId="0" borderId="13" xfId="3" applyFont="1" applyFill="1" applyBorder="1" applyAlignment="1">
      <alignment horizontal="center" vertical="center" wrapText="1"/>
    </xf>
    <xf numFmtId="0" fontId="6" fillId="3" borderId="13" xfId="3" applyNumberFormat="1" applyFont="1" applyFill="1" applyBorder="1" applyAlignment="1">
      <alignment horizontal="left" vertical="top" shrinkToFit="1"/>
    </xf>
    <xf numFmtId="0" fontId="5" fillId="3" borderId="13" xfId="3" applyFont="1" applyFill="1" applyBorder="1" applyAlignment="1">
      <alignment horizontal="left" wrapText="1"/>
    </xf>
    <xf numFmtId="0" fontId="12" fillId="3" borderId="13" xfId="3" applyFont="1" applyFill="1" applyBorder="1" applyAlignment="1">
      <alignment vertical="top" wrapText="1"/>
    </xf>
    <xf numFmtId="0" fontId="12" fillId="3" borderId="13" xfId="3" applyFont="1" applyFill="1" applyBorder="1" applyAlignment="1">
      <alignment horizontal="center" vertical="top" wrapText="1"/>
    </xf>
    <xf numFmtId="43" fontId="12" fillId="3" borderId="13" xfId="3" applyNumberFormat="1" applyFont="1" applyFill="1" applyBorder="1" applyAlignment="1">
      <alignment horizontal="right" vertical="top" wrapText="1"/>
    </xf>
    <xf numFmtId="43" fontId="5" fillId="3" borderId="13" xfId="3" applyNumberFormat="1" applyFont="1" applyFill="1" applyBorder="1" applyAlignment="1">
      <alignment horizontal="right" vertical="top" wrapText="1"/>
    </xf>
    <xf numFmtId="0" fontId="12" fillId="2" borderId="13" xfId="3" applyNumberFormat="1" applyFont="1" applyFill="1" applyBorder="1" applyAlignment="1">
      <alignment horizontal="left" vertical="top" wrapText="1"/>
    </xf>
    <xf numFmtId="0" fontId="5" fillId="2" borderId="13" xfId="3" applyFont="1" applyFill="1" applyBorder="1" applyAlignment="1">
      <alignment horizontal="left" wrapText="1"/>
    </xf>
    <xf numFmtId="0" fontId="12" fillId="2" borderId="13" xfId="3" applyFont="1" applyFill="1" applyBorder="1" applyAlignment="1">
      <alignment vertical="top" wrapText="1"/>
    </xf>
    <xf numFmtId="0" fontId="5" fillId="2" borderId="13" xfId="3" applyFont="1" applyFill="1" applyBorder="1" applyAlignment="1">
      <alignment horizontal="center" vertical="top" wrapText="1"/>
    </xf>
    <xf numFmtId="43" fontId="5" fillId="2" borderId="13" xfId="3" applyNumberFormat="1" applyFont="1" applyFill="1" applyBorder="1" applyAlignment="1">
      <alignment horizontal="right" vertical="top" wrapText="1"/>
    </xf>
    <xf numFmtId="43" fontId="12" fillId="2" borderId="13" xfId="3" applyNumberFormat="1" applyFont="1" applyFill="1" applyBorder="1" applyAlignment="1">
      <alignment horizontal="right" vertical="top" wrapText="1"/>
    </xf>
    <xf numFmtId="0" fontId="13" fillId="0" borderId="13" xfId="3" applyNumberFormat="1" applyFont="1" applyFill="1" applyBorder="1" applyAlignment="1">
      <alignment horizontal="left" vertical="top" wrapText="1"/>
    </xf>
    <xf numFmtId="0" fontId="13" fillId="4" borderId="13" xfId="3" applyFont="1" applyFill="1" applyBorder="1" applyAlignment="1">
      <alignment horizontal="center" vertical="top" wrapText="1"/>
    </xf>
    <xf numFmtId="1" fontId="5" fillId="5" borderId="13" xfId="3" applyNumberFormat="1" applyFont="1" applyFill="1" applyBorder="1" applyAlignment="1">
      <alignment horizontal="center" vertical="top" shrinkToFit="1"/>
    </xf>
    <xf numFmtId="0" fontId="13" fillId="0" borderId="13" xfId="3" applyFont="1" applyFill="1" applyBorder="1" applyAlignment="1">
      <alignment vertical="top" wrapText="1"/>
    </xf>
    <xf numFmtId="0" fontId="13" fillId="0" borderId="13" xfId="3" applyFont="1" applyFill="1" applyBorder="1" applyAlignment="1">
      <alignment horizontal="center" vertical="top" wrapText="1"/>
    </xf>
    <xf numFmtId="43" fontId="13" fillId="5" borderId="13" xfId="3" applyNumberFormat="1" applyFont="1" applyFill="1" applyBorder="1" applyAlignment="1">
      <alignment horizontal="right" vertical="top" wrapText="1"/>
    </xf>
    <xf numFmtId="43" fontId="13" fillId="0" borderId="13" xfId="3" applyNumberFormat="1" applyFont="1" applyFill="1" applyBorder="1" applyAlignment="1">
      <alignment horizontal="right" vertical="top" wrapText="1"/>
    </xf>
    <xf numFmtId="0" fontId="5" fillId="0" borderId="13" xfId="3" applyFont="1" applyFill="1" applyBorder="1" applyAlignment="1">
      <alignment vertical="top" wrapText="1"/>
    </xf>
    <xf numFmtId="0" fontId="5" fillId="3" borderId="13" xfId="3" applyFont="1" applyFill="1" applyBorder="1" applyAlignment="1">
      <alignment horizontal="center" vertical="top" wrapText="1"/>
    </xf>
    <xf numFmtId="0" fontId="14" fillId="6" borderId="13" xfId="3" applyNumberFormat="1" applyFont="1" applyFill="1" applyBorder="1" applyAlignment="1">
      <alignment horizontal="left" vertical="top" wrapText="1"/>
    </xf>
    <xf numFmtId="0" fontId="5" fillId="6" borderId="13" xfId="3" applyFont="1" applyFill="1" applyBorder="1" applyAlignment="1">
      <alignment horizontal="center" vertical="top" wrapText="1"/>
    </xf>
    <xf numFmtId="0" fontId="14" fillId="6" borderId="13" xfId="3" applyFont="1" applyFill="1" applyBorder="1" applyAlignment="1">
      <alignment vertical="top" wrapText="1"/>
    </xf>
    <xf numFmtId="43" fontId="5" fillId="6" borderId="13" xfId="3" applyNumberFormat="1" applyFont="1" applyFill="1" applyBorder="1" applyAlignment="1">
      <alignment horizontal="right" vertical="top" wrapText="1"/>
    </xf>
    <xf numFmtId="43" fontId="14" fillId="6" borderId="13" xfId="3" applyNumberFormat="1" applyFont="1" applyFill="1" applyBorder="1" applyAlignment="1">
      <alignment horizontal="right" vertical="top" wrapText="1"/>
    </xf>
    <xf numFmtId="0" fontId="13" fillId="5" borderId="13" xfId="3" applyFont="1" applyFill="1" applyBorder="1" applyAlignment="1">
      <alignment horizontal="center" vertical="top" wrapText="1"/>
    </xf>
    <xf numFmtId="0" fontId="15" fillId="7" borderId="13" xfId="3" applyNumberFormat="1" applyFont="1" applyFill="1" applyBorder="1" applyAlignment="1">
      <alignment horizontal="left" vertical="top" wrapText="1"/>
    </xf>
    <xf numFmtId="0" fontId="5" fillId="7" borderId="13" xfId="3" applyFont="1" applyFill="1" applyBorder="1" applyAlignment="1">
      <alignment horizontal="center" vertical="top" wrapText="1"/>
    </xf>
    <xf numFmtId="0" fontId="15" fillId="7" borderId="13" xfId="3" applyFont="1" applyFill="1" applyBorder="1" applyAlignment="1">
      <alignment vertical="top" wrapText="1"/>
    </xf>
    <xf numFmtId="43" fontId="5" fillId="7" borderId="13" xfId="3" applyNumberFormat="1" applyFont="1" applyFill="1" applyBorder="1" applyAlignment="1">
      <alignment horizontal="right" vertical="top" wrapText="1"/>
    </xf>
    <xf numFmtId="43" fontId="15" fillId="7" borderId="13" xfId="3" applyNumberFormat="1" applyFont="1" applyFill="1" applyBorder="1" applyAlignment="1">
      <alignment horizontal="right" vertical="top" wrapText="1"/>
    </xf>
    <xf numFmtId="0" fontId="5" fillId="0" borderId="13" xfId="3" applyNumberFormat="1" applyFont="1" applyFill="1" applyBorder="1" applyAlignment="1">
      <alignment horizontal="left" vertical="top" wrapText="1"/>
    </xf>
    <xf numFmtId="0" fontId="5" fillId="0" borderId="13" xfId="3" applyFont="1" applyFill="1" applyBorder="1" applyAlignment="1">
      <alignment horizontal="center" vertical="top" wrapText="1"/>
    </xf>
    <xf numFmtId="43" fontId="5" fillId="0" borderId="13" xfId="3" applyNumberFormat="1" applyFont="1" applyFill="1" applyBorder="1" applyAlignment="1">
      <alignment horizontal="right" vertical="top" wrapText="1"/>
    </xf>
    <xf numFmtId="43" fontId="14" fillId="6" borderId="13" xfId="3" quotePrefix="1" applyNumberFormat="1" applyFont="1" applyFill="1" applyBorder="1" applyAlignment="1">
      <alignment horizontal="right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right"/>
    </xf>
    <xf numFmtId="0" fontId="5" fillId="0" borderId="5" xfId="1" applyFont="1" applyBorder="1" applyAlignment="1">
      <alignment horizontal="left" vertical="top" wrapText="1"/>
    </xf>
    <xf numFmtId="0" fontId="6" fillId="0" borderId="0" xfId="1" applyFont="1" applyAlignment="1">
      <alignment horizontal="center" vertical="center" wrapText="1"/>
    </xf>
    <xf numFmtId="43" fontId="5" fillId="0" borderId="5" xfId="1" applyNumberFormat="1" applyFont="1" applyBorder="1" applyAlignment="1">
      <alignment horizontal="right" vertical="top" wrapText="1"/>
    </xf>
    <xf numFmtId="43" fontId="6" fillId="0" borderId="5" xfId="1" applyNumberFormat="1" applyFont="1" applyBorder="1" applyAlignment="1">
      <alignment horizontal="right" vertical="top" wrapText="1"/>
    </xf>
    <xf numFmtId="10" fontId="5" fillId="0" borderId="5" xfId="2" applyNumberFormat="1" applyFont="1" applyBorder="1" applyAlignment="1">
      <alignment horizontal="right" vertical="top"/>
    </xf>
    <xf numFmtId="10" fontId="6" fillId="0" borderId="5" xfId="1" applyNumberFormat="1" applyFont="1" applyBorder="1" applyAlignment="1">
      <alignment horizontal="right" vertical="top" wrapText="1"/>
    </xf>
    <xf numFmtId="2" fontId="6" fillId="9" borderId="5" xfId="1" applyNumberFormat="1" applyFont="1" applyFill="1" applyBorder="1" applyAlignment="1">
      <alignment horizontal="center" vertical="center" wrapText="1"/>
    </xf>
    <xf numFmtId="43" fontId="5" fillId="9" borderId="5" xfId="1" applyNumberFormat="1" applyFont="1" applyFill="1" applyBorder="1" applyAlignment="1">
      <alignment horizontal="right" vertical="top" wrapText="1"/>
    </xf>
    <xf numFmtId="43" fontId="6" fillId="9" borderId="5" xfId="1" applyNumberFormat="1" applyFont="1" applyFill="1" applyBorder="1" applyAlignment="1">
      <alignment horizontal="right" vertical="top" wrapText="1"/>
    </xf>
    <xf numFmtId="0" fontId="5" fillId="9" borderId="0" xfId="1" applyFont="1" applyFill="1"/>
    <xf numFmtId="0" fontId="5" fillId="0" borderId="5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43" fontId="6" fillId="0" borderId="5" xfId="1" applyNumberFormat="1" applyFont="1" applyBorder="1" applyAlignment="1">
      <alignment horizontal="right" vertical="center" wrapText="1"/>
    </xf>
    <xf numFmtId="10" fontId="5" fillId="0" borderId="5" xfId="1" applyNumberFormat="1" applyFont="1" applyBorder="1" applyAlignment="1">
      <alignment horizontal="right" vertical="top"/>
    </xf>
    <xf numFmtId="10" fontId="13" fillId="8" borderId="5" xfId="1" applyNumberFormat="1" applyFont="1" applyFill="1" applyBorder="1" applyAlignment="1">
      <alignment horizontal="right" vertical="top"/>
    </xf>
    <xf numFmtId="0" fontId="13" fillId="0" borderId="5" xfId="1" applyFont="1" applyBorder="1" applyAlignment="1">
      <alignment horizontal="right" vertical="top"/>
    </xf>
    <xf numFmtId="10" fontId="13" fillId="0" borderId="5" xfId="1" applyNumberFormat="1" applyFont="1" applyBorder="1" applyAlignment="1">
      <alignment horizontal="right" vertical="top"/>
    </xf>
    <xf numFmtId="43" fontId="13" fillId="0" borderId="5" xfId="1" applyNumberFormat="1" applyFont="1" applyBorder="1" applyAlignment="1">
      <alignment horizontal="right" vertical="top" wrapText="1"/>
    </xf>
    <xf numFmtId="10" fontId="12" fillId="0" borderId="5" xfId="1" applyNumberFormat="1" applyFont="1" applyBorder="1" applyAlignment="1">
      <alignment horizontal="right" vertical="top"/>
    </xf>
    <xf numFmtId="0" fontId="6" fillId="0" borderId="0" xfId="1" applyFont="1"/>
    <xf numFmtId="43" fontId="12" fillId="0" borderId="5" xfId="1" applyNumberFormat="1" applyFont="1" applyBorder="1" applyAlignment="1">
      <alignment horizontal="right" vertical="top" wrapText="1"/>
    </xf>
    <xf numFmtId="10" fontId="5" fillId="0" borderId="0" xfId="1" applyNumberFormat="1" applyFont="1"/>
    <xf numFmtId="43" fontId="5" fillId="0" borderId="0" xfId="1" applyNumberFormat="1" applyFont="1"/>
    <xf numFmtId="0" fontId="6" fillId="0" borderId="5" xfId="1" applyFont="1" applyBorder="1" applyAlignment="1">
      <alignment horizontal="center" vertical="center" wrapText="1"/>
    </xf>
    <xf numFmtId="10" fontId="6" fillId="0" borderId="5" xfId="1" applyNumberFormat="1" applyFont="1" applyBorder="1" applyAlignment="1">
      <alignment horizontal="right" vertical="top"/>
    </xf>
    <xf numFmtId="0" fontId="5" fillId="5" borderId="5" xfId="1" applyFont="1" applyFill="1" applyBorder="1" applyAlignment="1">
      <alignment vertical="top" wrapText="1"/>
    </xf>
    <xf numFmtId="0" fontId="5" fillId="5" borderId="5" xfId="1" applyFont="1" applyFill="1" applyBorder="1" applyAlignment="1">
      <alignment horizontal="center" vertical="top" wrapText="1"/>
    </xf>
    <xf numFmtId="49" fontId="7" fillId="0" borderId="0" xfId="1" applyNumberFormat="1" applyFont="1" applyAlignment="1">
      <alignment horizontal="center" vertical="top"/>
    </xf>
    <xf numFmtId="0" fontId="7" fillId="0" borderId="0" xfId="1" applyFont="1" applyAlignment="1">
      <alignment vertical="top"/>
    </xf>
    <xf numFmtId="0" fontId="7" fillId="0" borderId="0" xfId="1" applyFont="1" applyAlignment="1">
      <alignment wrapText="1"/>
    </xf>
    <xf numFmtId="0" fontId="7" fillId="0" borderId="0" xfId="1" applyFont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right" vertical="top"/>
    </xf>
    <xf numFmtId="0" fontId="7" fillId="0" borderId="0" xfId="1" applyFont="1" applyAlignment="1"/>
    <xf numFmtId="14" fontId="7" fillId="0" borderId="0" xfId="1" applyNumberFormat="1" applyFont="1" applyAlignment="1">
      <alignment horizontal="left"/>
    </xf>
    <xf numFmtId="49" fontId="7" fillId="0" borderId="12" xfId="1" applyNumberFormat="1" applyFont="1" applyBorder="1" applyAlignment="1">
      <alignment horizontal="center" vertical="top"/>
    </xf>
    <xf numFmtId="0" fontId="7" fillId="0" borderId="12" xfId="1" applyFont="1" applyBorder="1" applyAlignment="1">
      <alignment vertical="top"/>
    </xf>
    <xf numFmtId="0" fontId="7" fillId="0" borderId="12" xfId="1" applyFont="1" applyBorder="1" applyAlignment="1">
      <alignment wrapText="1"/>
    </xf>
    <xf numFmtId="0" fontId="7" fillId="0" borderId="12" xfId="1" applyFont="1" applyBorder="1" applyAlignment="1">
      <alignment horizontal="center"/>
    </xf>
    <xf numFmtId="0" fontId="12" fillId="0" borderId="0" xfId="4" applyFont="1" applyFill="1" applyBorder="1" applyAlignment="1">
      <alignment vertical="top" wrapText="1"/>
    </xf>
    <xf numFmtId="0" fontId="5" fillId="0" borderId="0" xfId="4" applyFont="1" applyFill="1" applyBorder="1" applyAlignment="1">
      <alignment horizontal="left" vertical="top"/>
    </xf>
    <xf numFmtId="0" fontId="12" fillId="0" borderId="5" xfId="4" applyFont="1" applyFill="1" applyBorder="1" applyAlignment="1">
      <alignment horizontal="left" vertical="top" wrapText="1" indent="3"/>
    </xf>
    <xf numFmtId="0" fontId="12" fillId="0" borderId="5" xfId="4" applyFont="1" applyFill="1" applyBorder="1" applyAlignment="1">
      <alignment horizontal="left" vertical="top" wrapText="1" indent="1"/>
    </xf>
    <xf numFmtId="0" fontId="12" fillId="0" borderId="5" xfId="4" applyFont="1" applyFill="1" applyBorder="1" applyAlignment="1">
      <alignment horizontal="center" vertical="top" wrapText="1"/>
    </xf>
    <xf numFmtId="0" fontId="13" fillId="0" borderId="5" xfId="4" applyFont="1" applyFill="1" applyBorder="1" applyAlignment="1">
      <alignment horizontal="left" vertical="top" wrapText="1"/>
    </xf>
    <xf numFmtId="10" fontId="5" fillId="0" borderId="5" xfId="4" applyNumberFormat="1" applyFont="1" applyFill="1" applyBorder="1" applyAlignment="1">
      <alignment horizontal="left" vertical="top" indent="1" shrinkToFit="1"/>
    </xf>
    <xf numFmtId="10" fontId="5" fillId="0" borderId="5" xfId="4" applyNumberFormat="1" applyFont="1" applyFill="1" applyBorder="1" applyAlignment="1">
      <alignment horizontal="right" vertical="top" shrinkToFit="1"/>
    </xf>
    <xf numFmtId="10" fontId="6" fillId="0" borderId="5" xfId="4" applyNumberFormat="1" applyFont="1" applyFill="1" applyBorder="1" applyAlignment="1">
      <alignment horizontal="right" vertical="top" shrinkToFit="1"/>
    </xf>
    <xf numFmtId="0" fontId="5" fillId="0" borderId="0" xfId="4" applyFont="1" applyFill="1" applyBorder="1" applyAlignment="1">
      <alignment vertical="top" wrapText="1"/>
    </xf>
    <xf numFmtId="0" fontId="13" fillId="0" borderId="0" xfId="4" applyFont="1" applyFill="1" applyBorder="1" applyAlignment="1">
      <alignment vertical="top" wrapText="1"/>
    </xf>
    <xf numFmtId="10" fontId="5" fillId="7" borderId="5" xfId="4" applyNumberFormat="1" applyFont="1" applyFill="1" applyBorder="1" applyAlignment="1">
      <alignment horizontal="right" vertical="top" shrinkToFit="1"/>
    </xf>
    <xf numFmtId="0" fontId="6" fillId="0" borderId="0" xfId="1" applyFont="1" applyBorder="1" applyAlignment="1">
      <alignment horizontal="left" vertical="top"/>
    </xf>
    <xf numFmtId="43" fontId="12" fillId="0" borderId="0" xfId="1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wrapText="1"/>
    </xf>
    <xf numFmtId="164" fontId="6" fillId="10" borderId="9" xfId="3" applyNumberFormat="1" applyFont="1" applyFill="1" applyBorder="1" applyAlignment="1">
      <alignment horizontal="left" vertical="top" shrinkToFit="1"/>
    </xf>
    <xf numFmtId="0" fontId="12" fillId="11" borderId="9" xfId="3" applyFont="1" applyFill="1" applyBorder="1" applyAlignment="1">
      <alignment horizontal="left" vertical="top"/>
    </xf>
    <xf numFmtId="0" fontId="12" fillId="11" borderId="9" xfId="3" applyFont="1" applyFill="1" applyBorder="1" applyAlignment="1">
      <alignment horizontal="left" vertical="top" wrapText="1" indent="1"/>
    </xf>
    <xf numFmtId="0" fontId="12" fillId="11" borderId="9" xfId="3" applyFont="1" applyFill="1" applyBorder="1" applyAlignment="1">
      <alignment horizontal="center" vertical="top" wrapText="1"/>
    </xf>
    <xf numFmtId="0" fontId="12" fillId="11" borderId="9" xfId="3" applyFont="1" applyFill="1" applyBorder="1" applyAlignment="1">
      <alignment horizontal="left" vertical="top" wrapText="1"/>
    </xf>
    <xf numFmtId="0" fontId="12" fillId="11" borderId="8" xfId="3" applyFont="1" applyFill="1" applyBorder="1" applyAlignment="1">
      <alignment horizontal="left" vertical="top" wrapText="1" indent="2"/>
    </xf>
    <xf numFmtId="0" fontId="12" fillId="11" borderId="4" xfId="3" applyFont="1" applyFill="1" applyBorder="1" applyAlignment="1">
      <alignment horizontal="left" vertical="top" wrapText="1"/>
    </xf>
    <xf numFmtId="164" fontId="6" fillId="10" borderId="3" xfId="3" applyNumberFormat="1" applyFont="1" applyFill="1" applyBorder="1" applyAlignment="1">
      <alignment horizontal="left" vertical="top" shrinkToFit="1"/>
    </xf>
    <xf numFmtId="0" fontId="12" fillId="11" borderId="3" xfId="3" applyFont="1" applyFill="1" applyBorder="1" applyAlignment="1">
      <alignment horizontal="left" vertical="top"/>
    </xf>
    <xf numFmtId="0" fontId="12" fillId="11" borderId="3" xfId="3" applyFont="1" applyFill="1" applyBorder="1" applyAlignment="1">
      <alignment horizontal="left" vertical="top" wrapText="1" indent="1"/>
    </xf>
    <xf numFmtId="0" fontId="12" fillId="11" borderId="3" xfId="3" applyFont="1" applyFill="1" applyBorder="1" applyAlignment="1">
      <alignment horizontal="center" vertical="top" wrapText="1"/>
    </xf>
    <xf numFmtId="0" fontId="12" fillId="11" borderId="3" xfId="3" applyFont="1" applyFill="1" applyBorder="1" applyAlignment="1">
      <alignment horizontal="left" vertical="top" wrapText="1"/>
    </xf>
    <xf numFmtId="0" fontId="12" fillId="11" borderId="5" xfId="3" applyFont="1" applyFill="1" applyBorder="1" applyAlignment="1">
      <alignment horizontal="center" vertical="top" wrapText="1"/>
    </xf>
    <xf numFmtId="0" fontId="12" fillId="11" borderId="7" xfId="3" applyFont="1" applyFill="1" applyBorder="1" applyAlignment="1">
      <alignment horizontal="center" vertical="top" wrapText="1"/>
    </xf>
    <xf numFmtId="0" fontId="5" fillId="0" borderId="18" xfId="3" applyFont="1" applyFill="1" applyBorder="1" applyAlignment="1">
      <alignment horizontal="left" vertical="top" wrapText="1"/>
    </xf>
    <xf numFmtId="0" fontId="12" fillId="0" borderId="5" xfId="3" applyFont="1" applyFill="1" applyBorder="1" applyAlignment="1">
      <alignment horizontal="left" vertical="top"/>
    </xf>
    <xf numFmtId="0" fontId="12" fillId="0" borderId="5" xfId="3" applyFont="1" applyFill="1" applyBorder="1" applyAlignment="1">
      <alignment horizontal="center" vertical="top" wrapText="1"/>
    </xf>
    <xf numFmtId="0" fontId="5" fillId="5" borderId="5" xfId="3" applyFont="1" applyFill="1" applyBorder="1" applyAlignment="1">
      <alignment horizontal="left" vertical="top" wrapText="1"/>
    </xf>
    <xf numFmtId="0" fontId="12" fillId="5" borderId="5" xfId="3" applyFont="1" applyFill="1" applyBorder="1" applyAlignment="1">
      <alignment horizontal="center" vertical="top" wrapText="1"/>
    </xf>
    <xf numFmtId="0" fontId="12" fillId="10" borderId="5" xfId="3" applyFont="1" applyFill="1" applyBorder="1" applyAlignment="1">
      <alignment horizontal="center" vertical="top" wrapText="1"/>
    </xf>
    <xf numFmtId="43" fontId="12" fillId="10" borderId="5" xfId="3" applyNumberFormat="1" applyFont="1" applyFill="1" applyBorder="1" applyAlignment="1">
      <alignment horizontal="right" vertical="top" wrapText="1"/>
    </xf>
    <xf numFmtId="43" fontId="12" fillId="10" borderId="7" xfId="3" applyNumberFormat="1" applyFont="1" applyFill="1" applyBorder="1" applyAlignment="1">
      <alignment horizontal="right" vertical="top" wrapText="1"/>
    </xf>
    <xf numFmtId="0" fontId="5" fillId="0" borderId="11" xfId="3" applyFont="1" applyFill="1" applyBorder="1" applyAlignment="1">
      <alignment horizontal="left" vertical="top" wrapText="1"/>
    </xf>
    <xf numFmtId="0" fontId="13" fillId="5" borderId="5" xfId="3" applyFont="1" applyFill="1" applyBorder="1" applyAlignment="1">
      <alignment horizontal="left" vertical="top"/>
    </xf>
    <xf numFmtId="165" fontId="5" fillId="5" borderId="5" xfId="3" applyNumberFormat="1" applyFont="1" applyFill="1" applyBorder="1" applyAlignment="1">
      <alignment horizontal="center" vertical="top" shrinkToFit="1"/>
    </xf>
    <xf numFmtId="0" fontId="13" fillId="0" borderId="5" xfId="3" applyFont="1" applyFill="1" applyBorder="1" applyAlignment="1">
      <alignment horizontal="left" vertical="top" wrapText="1"/>
    </xf>
    <xf numFmtId="0" fontId="13" fillId="0" borderId="5" xfId="3" applyFont="1" applyFill="1" applyBorder="1" applyAlignment="1">
      <alignment horizontal="center" vertical="top" wrapText="1"/>
    </xf>
    <xf numFmtId="43" fontId="13" fillId="0" borderId="7" xfId="3" applyNumberFormat="1" applyFont="1" applyFill="1" applyBorder="1" applyAlignment="1">
      <alignment horizontal="right" vertical="top" wrapText="1"/>
    </xf>
    <xf numFmtId="0" fontId="12" fillId="12" borderId="7" xfId="3" applyFont="1" applyFill="1" applyBorder="1" applyAlignment="1">
      <alignment horizontal="left" vertical="top"/>
    </xf>
    <xf numFmtId="0" fontId="12" fillId="12" borderId="4" xfId="3" applyFont="1" applyFill="1" applyBorder="1" applyAlignment="1">
      <alignment horizontal="right" vertical="top" wrapText="1"/>
    </xf>
    <xf numFmtId="0" fontId="12" fillId="12" borderId="8" xfId="3" applyFont="1" applyFill="1" applyBorder="1" applyAlignment="1">
      <alignment horizontal="right" vertical="top" wrapText="1"/>
    </xf>
    <xf numFmtId="43" fontId="12" fillId="12" borderId="5" xfId="3" applyNumberFormat="1" applyFont="1" applyFill="1" applyBorder="1" applyAlignment="1">
      <alignment horizontal="right" vertical="top" wrapText="1"/>
    </xf>
    <xf numFmtId="43" fontId="12" fillId="12" borderId="7" xfId="3" applyNumberFormat="1" applyFont="1" applyFill="1" applyBorder="1" applyAlignment="1">
      <alignment horizontal="right" vertical="top" wrapText="1"/>
    </xf>
    <xf numFmtId="0" fontId="13" fillId="5" borderId="5" xfId="3" applyFont="1" applyFill="1" applyBorder="1" applyAlignment="1">
      <alignment horizontal="left" vertical="center"/>
    </xf>
    <xf numFmtId="1" fontId="5" fillId="5" borderId="5" xfId="3" applyNumberFormat="1" applyFont="1" applyFill="1" applyBorder="1" applyAlignment="1">
      <alignment horizontal="center" vertical="center" shrinkToFit="1"/>
    </xf>
    <xf numFmtId="0" fontId="13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left" wrapText="1"/>
    </xf>
    <xf numFmtId="0" fontId="5" fillId="0" borderId="6" xfId="3" applyFont="1" applyFill="1" applyBorder="1" applyAlignment="1">
      <alignment horizontal="left"/>
    </xf>
    <xf numFmtId="0" fontId="5" fillId="0" borderId="2" xfId="3" applyFont="1" applyFill="1" applyBorder="1" applyAlignment="1">
      <alignment horizontal="left" wrapText="1"/>
    </xf>
    <xf numFmtId="0" fontId="5" fillId="0" borderId="5" xfId="3" applyFont="1" applyFill="1" applyBorder="1" applyAlignment="1">
      <alignment horizontal="left" wrapText="1"/>
    </xf>
    <xf numFmtId="0" fontId="5" fillId="0" borderId="4" xfId="3" applyFont="1" applyFill="1" applyBorder="1" applyAlignment="1">
      <alignment horizontal="left" wrapText="1"/>
    </xf>
    <xf numFmtId="0" fontId="5" fillId="10" borderId="5" xfId="3" applyFont="1" applyFill="1" applyBorder="1" applyAlignment="1">
      <alignment horizontal="left" vertical="center" wrapText="1"/>
    </xf>
    <xf numFmtId="1" fontId="5" fillId="5" borderId="5" xfId="3" applyNumberFormat="1" applyFont="1" applyFill="1" applyBorder="1" applyAlignment="1">
      <alignment horizontal="center" vertical="top" shrinkToFit="1"/>
    </xf>
    <xf numFmtId="0" fontId="5" fillId="0" borderId="5" xfId="3" applyFont="1" applyFill="1" applyBorder="1" applyAlignment="1">
      <alignment horizontal="left" vertical="top" wrapText="1"/>
    </xf>
    <xf numFmtId="0" fontId="5" fillId="0" borderId="0" xfId="3" applyFont="1" applyFill="1" applyBorder="1" applyAlignment="1">
      <alignment horizontal="left"/>
    </xf>
    <xf numFmtId="0" fontId="12" fillId="5" borderId="5" xfId="3" applyFont="1" applyFill="1" applyBorder="1" applyAlignment="1">
      <alignment horizontal="left" vertical="top" wrapText="1"/>
    </xf>
    <xf numFmtId="0" fontId="13" fillId="5" borderId="5" xfId="3" applyFont="1" applyFill="1" applyBorder="1" applyAlignment="1">
      <alignment horizontal="center" vertical="top" wrapText="1"/>
    </xf>
    <xf numFmtId="0" fontId="12" fillId="0" borderId="5" xfId="3" applyFont="1" applyFill="1" applyBorder="1" applyAlignment="1">
      <alignment horizontal="left" vertical="center"/>
    </xf>
    <xf numFmtId="0" fontId="12" fillId="5" borderId="5" xfId="3" applyFont="1" applyFill="1" applyBorder="1" applyAlignment="1">
      <alignment horizontal="center" vertical="center" wrapText="1"/>
    </xf>
    <xf numFmtId="0" fontId="5" fillId="10" borderId="3" xfId="3" applyFont="1" applyFill="1" applyBorder="1" applyAlignment="1">
      <alignment horizontal="left" wrapText="1"/>
    </xf>
    <xf numFmtId="0" fontId="5" fillId="11" borderId="3" xfId="3" applyFont="1" applyFill="1" applyBorder="1" applyAlignment="1">
      <alignment horizontal="left"/>
    </xf>
    <xf numFmtId="0" fontId="5" fillId="11" borderId="3" xfId="3" applyFont="1" applyFill="1" applyBorder="1" applyAlignment="1">
      <alignment horizontal="left" wrapText="1"/>
    </xf>
    <xf numFmtId="165" fontId="5" fillId="5" borderId="5" xfId="3" applyNumberFormat="1" applyFont="1" applyFill="1" applyBorder="1" applyAlignment="1">
      <alignment horizontal="center" vertical="center" shrinkToFit="1"/>
    </xf>
    <xf numFmtId="1" fontId="6" fillId="10" borderId="9" xfId="3" applyNumberFormat="1" applyFont="1" applyFill="1" applyBorder="1" applyAlignment="1">
      <alignment horizontal="left" vertical="top" shrinkToFit="1"/>
    </xf>
    <xf numFmtId="1" fontId="6" fillId="10" borderId="3" xfId="3" applyNumberFormat="1" applyFont="1" applyFill="1" applyBorder="1" applyAlignment="1">
      <alignment horizontal="left" vertical="top" shrinkToFit="1"/>
    </xf>
    <xf numFmtId="0" fontId="5" fillId="0" borderId="18" xfId="3" applyFont="1" applyFill="1" applyBorder="1" applyAlignment="1">
      <alignment horizontal="left" vertical="center" wrapText="1"/>
    </xf>
    <xf numFmtId="0" fontId="5" fillId="10" borderId="5" xfId="3" applyFont="1" applyFill="1" applyBorder="1" applyAlignment="1">
      <alignment horizontal="left" vertical="top" wrapText="1"/>
    </xf>
    <xf numFmtId="0" fontId="12" fillId="11" borderId="8" xfId="3" applyFont="1" applyFill="1" applyBorder="1" applyAlignment="1">
      <alignment horizontal="left" vertical="top" wrapText="1"/>
    </xf>
    <xf numFmtId="0" fontId="12" fillId="10" borderId="5" xfId="3" applyFont="1" applyFill="1" applyBorder="1" applyAlignment="1">
      <alignment horizontal="center" vertical="center" wrapText="1"/>
    </xf>
    <xf numFmtId="0" fontId="13" fillId="5" borderId="5" xfId="3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0" fillId="0" borderId="5" xfId="1" applyFont="1" applyBorder="1" applyAlignment="1">
      <alignment horizontal="center" vertical="top"/>
    </xf>
    <xf numFmtId="0" fontId="5" fillId="0" borderId="0" xfId="3" applyFont="1" applyFill="1" applyBorder="1" applyAlignment="1">
      <alignment horizontal="left" vertical="top" wrapText="1"/>
    </xf>
    <xf numFmtId="43" fontId="12" fillId="0" borderId="14" xfId="3" applyNumberFormat="1" applyFont="1" applyFill="1" applyBorder="1" applyAlignment="1">
      <alignment horizontal="right" vertical="top" wrapText="1"/>
    </xf>
    <xf numFmtId="43" fontId="12" fillId="0" borderId="13" xfId="3" applyNumberFormat="1" applyFont="1" applyFill="1" applyBorder="1" applyAlignment="1">
      <alignment horizontal="right" vertical="top" wrapText="1"/>
    </xf>
    <xf numFmtId="0" fontId="0" fillId="0" borderId="13" xfId="0" applyBorder="1" applyAlignment="1">
      <alignment horizontal="right" vertical="top" wrapText="1"/>
    </xf>
    <xf numFmtId="43" fontId="12" fillId="2" borderId="13" xfId="3" applyNumberFormat="1" applyFont="1" applyFill="1" applyBorder="1" applyAlignment="1">
      <alignment horizontal="right" vertical="top" wrapText="1"/>
    </xf>
    <xf numFmtId="0" fontId="12" fillId="0" borderId="13" xfId="3" applyFont="1" applyFill="1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12" fillId="2" borderId="13" xfId="3" applyFont="1" applyFill="1" applyBorder="1" applyAlignment="1">
      <alignment horizontal="left" vertical="top"/>
    </xf>
    <xf numFmtId="0" fontId="12" fillId="0" borderId="14" xfId="3" applyFont="1" applyFill="1" applyBorder="1" applyAlignment="1">
      <alignment horizontal="left" vertical="top"/>
    </xf>
    <xf numFmtId="0" fontId="6" fillId="0" borderId="5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43" fontId="6" fillId="0" borderId="5" xfId="1" applyNumberFormat="1" applyFont="1" applyBorder="1" applyAlignment="1">
      <alignment horizontal="right" vertical="center" wrapText="1"/>
    </xf>
    <xf numFmtId="0" fontId="5" fillId="0" borderId="5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top"/>
    </xf>
    <xf numFmtId="0" fontId="5" fillId="0" borderId="0" xfId="1" applyFont="1"/>
    <xf numFmtId="0" fontId="6" fillId="0" borderId="11" xfId="1" applyFont="1" applyBorder="1" applyAlignment="1">
      <alignment horizontal="left" vertical="top"/>
    </xf>
    <xf numFmtId="0" fontId="6" fillId="0" borderId="0" xfId="1" applyFont="1"/>
    <xf numFmtId="0" fontId="6" fillId="0" borderId="5" xfId="1" applyFont="1" applyBorder="1" applyAlignment="1">
      <alignment horizontal="center" vertical="top"/>
    </xf>
    <xf numFmtId="0" fontId="13" fillId="0" borderId="0" xfId="4" applyFont="1" applyFill="1" applyBorder="1" applyAlignment="1">
      <alignment horizontal="left" vertical="top" wrapText="1"/>
    </xf>
    <xf numFmtId="0" fontId="5" fillId="0" borderId="0" xfId="4" applyFont="1" applyFill="1" applyBorder="1" applyAlignment="1">
      <alignment horizontal="left" vertical="top" wrapText="1"/>
    </xf>
    <xf numFmtId="0" fontId="13" fillId="0" borderId="0" xfId="4" applyFont="1" applyFill="1" applyBorder="1" applyAlignment="1">
      <alignment horizontal="center" vertical="top" wrapText="1"/>
    </xf>
    <xf numFmtId="0" fontId="16" fillId="0" borderId="15" xfId="4" applyFont="1" applyFill="1" applyBorder="1" applyAlignment="1">
      <alignment horizontal="center" vertical="center" wrapText="1"/>
    </xf>
    <xf numFmtId="0" fontId="16" fillId="0" borderId="16" xfId="4" applyFont="1" applyFill="1" applyBorder="1" applyAlignment="1">
      <alignment horizontal="center" vertical="center" wrapText="1"/>
    </xf>
    <xf numFmtId="0" fontId="16" fillId="0" borderId="17" xfId="4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top" wrapText="1"/>
    </xf>
    <xf numFmtId="0" fontId="12" fillId="2" borderId="6" xfId="4" applyFont="1" applyFill="1" applyBorder="1" applyAlignment="1">
      <alignment horizontal="center" vertical="top" wrapText="1"/>
    </xf>
    <xf numFmtId="0" fontId="12" fillId="2" borderId="2" xfId="4" applyFont="1" applyFill="1" applyBorder="1" applyAlignment="1">
      <alignment horizontal="center" vertical="top" wrapText="1"/>
    </xf>
    <xf numFmtId="0" fontId="12" fillId="0" borderId="7" xfId="4" applyFont="1" applyFill="1" applyBorder="1" applyAlignment="1">
      <alignment horizontal="left" vertical="top" wrapText="1"/>
    </xf>
    <xf numFmtId="0" fontId="12" fillId="0" borderId="4" xfId="4" applyFont="1" applyFill="1" applyBorder="1" applyAlignment="1">
      <alignment horizontal="left" vertical="top" wrapText="1"/>
    </xf>
    <xf numFmtId="0" fontId="12" fillId="0" borderId="8" xfId="4" applyFont="1" applyFill="1" applyBorder="1" applyAlignment="1">
      <alignment horizontal="left" vertical="top" wrapText="1"/>
    </xf>
    <xf numFmtId="0" fontId="13" fillId="0" borderId="10" xfId="4" applyFont="1" applyFill="1" applyBorder="1" applyAlignment="1">
      <alignment horizontal="left" vertical="top" wrapText="1"/>
    </xf>
    <xf numFmtId="0" fontId="5" fillId="0" borderId="10" xfId="4" applyFont="1" applyFill="1" applyBorder="1" applyAlignment="1">
      <alignment horizontal="left" vertical="top" wrapText="1"/>
    </xf>
    <xf numFmtId="166" fontId="13" fillId="5" borderId="5" xfId="5" applyNumberFormat="1" applyFont="1" applyFill="1" applyBorder="1" applyAlignment="1">
      <alignment horizontal="right" vertical="top" wrapText="1"/>
    </xf>
    <xf numFmtId="166" fontId="12" fillId="12" borderId="4" xfId="5" applyNumberFormat="1" applyFont="1" applyFill="1" applyBorder="1" applyAlignment="1">
      <alignment horizontal="right" vertical="top" wrapText="1"/>
    </xf>
    <xf numFmtId="166" fontId="5" fillId="0" borderId="0" xfId="5" applyNumberFormat="1" applyFont="1" applyFill="1" applyBorder="1" applyAlignment="1">
      <alignment horizontal="left" wrapText="1"/>
    </xf>
    <xf numFmtId="166" fontId="12" fillId="11" borderId="9" xfId="5" applyNumberFormat="1" applyFont="1" applyFill="1" applyBorder="1" applyAlignment="1">
      <alignment horizontal="left" vertical="top" wrapText="1"/>
    </xf>
    <xf numFmtId="166" fontId="12" fillId="11" borderId="3" xfId="5" applyNumberFormat="1" applyFont="1" applyFill="1" applyBorder="1" applyAlignment="1">
      <alignment horizontal="left" vertical="top" wrapText="1"/>
    </xf>
    <xf numFmtId="166" fontId="5" fillId="10" borderId="5" xfId="5" applyNumberFormat="1" applyFont="1" applyFill="1" applyBorder="1" applyAlignment="1">
      <alignment horizontal="left" vertical="center" wrapText="1"/>
    </xf>
    <xf numFmtId="43" fontId="5" fillId="0" borderId="0" xfId="3" applyNumberFormat="1" applyFont="1" applyFill="1" applyBorder="1" applyAlignment="1">
      <alignment horizontal="left" vertical="top"/>
    </xf>
    <xf numFmtId="0" fontId="5" fillId="0" borderId="7" xfId="3" applyFont="1" applyFill="1" applyBorder="1" applyAlignment="1">
      <alignment horizontal="left" wrapText="1"/>
    </xf>
    <xf numFmtId="166" fontId="12" fillId="11" borderId="9" xfId="5" applyNumberFormat="1" applyFont="1" applyFill="1" applyBorder="1" applyAlignment="1">
      <alignment horizontal="center" vertical="top" wrapText="1"/>
    </xf>
    <xf numFmtId="166" fontId="5" fillId="11" borderId="3" xfId="5" applyNumberFormat="1" applyFont="1" applyFill="1" applyBorder="1" applyAlignment="1">
      <alignment horizontal="left" wrapText="1"/>
    </xf>
    <xf numFmtId="43" fontId="5" fillId="0" borderId="0" xfId="3" applyNumberFormat="1" applyFont="1" applyFill="1" applyBorder="1" applyAlignment="1">
      <alignment horizontal="left" wrapText="1"/>
    </xf>
    <xf numFmtId="166" fontId="5" fillId="10" borderId="5" xfId="5" applyNumberFormat="1" applyFont="1" applyFill="1" applyBorder="1" applyAlignment="1">
      <alignment horizontal="left" vertical="top" wrapText="1"/>
    </xf>
    <xf numFmtId="166" fontId="12" fillId="10" borderId="5" xfId="5" applyNumberFormat="1" applyFont="1" applyFill="1" applyBorder="1" applyAlignment="1">
      <alignment horizontal="center" vertical="top" wrapText="1"/>
    </xf>
    <xf numFmtId="166" fontId="12" fillId="10" borderId="5" xfId="5" applyNumberFormat="1" applyFont="1" applyFill="1" applyBorder="1" applyAlignment="1">
      <alignment horizontal="center" vertical="center" wrapText="1"/>
    </xf>
    <xf numFmtId="166" fontId="6" fillId="10" borderId="5" xfId="5" applyNumberFormat="1" applyFont="1" applyFill="1" applyBorder="1" applyAlignment="1">
      <alignment horizontal="center" vertical="center" shrinkToFit="1"/>
    </xf>
    <xf numFmtId="166" fontId="6" fillId="10" borderId="5" xfId="5" applyNumberFormat="1" applyFont="1" applyFill="1" applyBorder="1" applyAlignment="1">
      <alignment horizontal="center" vertical="top" shrinkToFit="1"/>
    </xf>
  </cellXfs>
  <cellStyles count="6">
    <cellStyle name="Normal" xfId="0" builtinId="0"/>
    <cellStyle name="Normal 2" xfId="1"/>
    <cellStyle name="Normal 3" xfId="3"/>
    <cellStyle name="Normal 4" xfId="4"/>
    <cellStyle name="Porcentagem" xfId="2" builtinId="5"/>
    <cellStyle name="Vírgula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5" Type="http://schemas.openxmlformats.org/officeDocument/2006/relationships/image" Target="../media/image3.jpg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99061</xdr:colOff>
      <xdr:row>1</xdr:row>
      <xdr:rowOff>0</xdr:rowOff>
    </xdr:from>
    <xdr:to>
      <xdr:col>2</xdr:col>
      <xdr:colOff>1052197</xdr:colOff>
      <xdr:row>7</xdr:row>
      <xdr:rowOff>7620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1" y="152400"/>
          <a:ext cx="1425576" cy="922020"/>
        </a:xfrm>
        <a:prstGeom prst="rect">
          <a:avLst/>
        </a:prstGeom>
      </xdr:spPr>
    </xdr:pic>
    <xdr:clientData/>
  </xdr:twoCellAnchor>
  <xdr:twoCellAnchor editAs="oneCell">
    <xdr:from>
      <xdr:col>2</xdr:col>
      <xdr:colOff>3230880</xdr:colOff>
      <xdr:row>28</xdr:row>
      <xdr:rowOff>99060</xdr:rowOff>
    </xdr:from>
    <xdr:to>
      <xdr:col>5</xdr:col>
      <xdr:colOff>480060</xdr:colOff>
      <xdr:row>33</xdr:row>
      <xdr:rowOff>13401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12920" y="4533900"/>
          <a:ext cx="2080260" cy="676341"/>
        </a:xfrm>
        <a:prstGeom prst="rect">
          <a:avLst/>
        </a:prstGeom>
      </xdr:spPr>
    </xdr:pic>
    <xdr:clientData/>
  </xdr:twoCellAnchor>
  <xdr:twoCellAnchor editAs="oneCell">
    <xdr:from>
      <xdr:col>2</xdr:col>
      <xdr:colOff>563880</xdr:colOff>
      <xdr:row>29</xdr:row>
      <xdr:rowOff>19482</xdr:rowOff>
    </xdr:from>
    <xdr:to>
      <xdr:col>2</xdr:col>
      <xdr:colOff>2705100</xdr:colOff>
      <xdr:row>32</xdr:row>
      <xdr:rowOff>126149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5920" y="4606722"/>
          <a:ext cx="2141220" cy="5638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269747</xdr:colOff>
      <xdr:row>2169</xdr:row>
      <xdr:rowOff>92332</xdr:rowOff>
    </xdr:from>
    <xdr:ext cx="6350" cy="74930"/>
    <xdr:sp macro="" textlink="">
      <xdr:nvSpPr>
        <xdr:cNvPr id="31" name="Shape 31"/>
        <xdr:cNvSpPr/>
      </xdr:nvSpPr>
      <xdr:spPr>
        <a:xfrm>
          <a:off x="5344667" y="263614792"/>
          <a:ext cx="6350" cy="74930"/>
        </a:xfrm>
        <a:custGeom>
          <a:avLst/>
          <a:gdLst/>
          <a:ahLst/>
          <a:cxnLst/>
          <a:rect l="0" t="0" r="0" b="0"/>
          <a:pathLst>
            <a:path w="6350" h="74930">
              <a:moveTo>
                <a:pt x="6096" y="74675"/>
              </a:moveTo>
              <a:lnTo>
                <a:pt x="0" y="74675"/>
              </a:lnTo>
              <a:lnTo>
                <a:pt x="0" y="0"/>
              </a:lnTo>
              <a:lnTo>
                <a:pt x="6096" y="0"/>
              </a:lnTo>
              <a:lnTo>
                <a:pt x="6096" y="74675"/>
              </a:lnTo>
              <a:close/>
            </a:path>
          </a:pathLst>
        </a:custGeom>
        <a:solidFill>
          <a:srgbClr val="000000"/>
        </a:solidFill>
      </xdr:spPr>
    </xdr:sp>
    <xdr:clientData/>
  </xdr:oneCellAnchor>
  <xdr:twoCellAnchor editAs="oneCell">
    <xdr:from>
      <xdr:col>1</xdr:col>
      <xdr:colOff>83821</xdr:colOff>
      <xdr:row>1</xdr:row>
      <xdr:rowOff>15240</xdr:rowOff>
    </xdr:from>
    <xdr:to>
      <xdr:col>3</xdr:col>
      <xdr:colOff>46357</xdr:colOff>
      <xdr:row>7</xdr:row>
      <xdr:rowOff>22860</xdr:rowOff>
    </xdr:to>
    <xdr:pic>
      <xdr:nvPicPr>
        <xdr:cNvPr id="33" name="Imagem 3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1" y="167640"/>
          <a:ext cx="1425576" cy="922020"/>
        </a:xfrm>
        <a:prstGeom prst="rect">
          <a:avLst/>
        </a:prstGeom>
      </xdr:spPr>
    </xdr:pic>
    <xdr:clientData/>
  </xdr:twoCellAnchor>
  <xdr:twoCellAnchor editAs="oneCell">
    <xdr:from>
      <xdr:col>4</xdr:col>
      <xdr:colOff>4427220</xdr:colOff>
      <xdr:row>2292</xdr:row>
      <xdr:rowOff>7620</xdr:rowOff>
    </xdr:from>
    <xdr:to>
      <xdr:col>7</xdr:col>
      <xdr:colOff>457200</xdr:colOff>
      <xdr:row>2296</xdr:row>
      <xdr:rowOff>74361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46620" y="419000940"/>
          <a:ext cx="2080260" cy="676341"/>
        </a:xfrm>
        <a:prstGeom prst="rect">
          <a:avLst/>
        </a:prstGeom>
      </xdr:spPr>
    </xdr:pic>
    <xdr:clientData/>
  </xdr:twoCellAnchor>
  <xdr:twoCellAnchor editAs="oneCell">
    <xdr:from>
      <xdr:col>3</xdr:col>
      <xdr:colOff>746759</xdr:colOff>
      <xdr:row>2292</xdr:row>
      <xdr:rowOff>30480</xdr:rowOff>
    </xdr:from>
    <xdr:to>
      <xdr:col>4</xdr:col>
      <xdr:colOff>2302008</xdr:colOff>
      <xdr:row>2296</xdr:row>
      <xdr:rowOff>27089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399" y="419023800"/>
          <a:ext cx="2302009" cy="6062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99061</xdr:colOff>
      <xdr:row>1</xdr:row>
      <xdr:rowOff>0</xdr:rowOff>
    </xdr:from>
    <xdr:to>
      <xdr:col>2</xdr:col>
      <xdr:colOff>1082677</xdr:colOff>
      <xdr:row>7</xdr:row>
      <xdr:rowOff>7620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1" y="152400"/>
          <a:ext cx="1425576" cy="922020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190501</xdr:colOff>
      <xdr:row>40</xdr:row>
      <xdr:rowOff>76200</xdr:rowOff>
    </xdr:from>
    <xdr:to>
      <xdr:col>6</xdr:col>
      <xdr:colOff>350521</xdr:colOff>
      <xdr:row>44</xdr:row>
      <xdr:rowOff>142941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23461" y="6339840"/>
          <a:ext cx="2080260" cy="676341"/>
        </a:xfrm>
        <a:prstGeom prst="rect">
          <a:avLst/>
        </a:prstGeom>
      </xdr:spPr>
    </xdr:pic>
    <xdr:clientData/>
  </xdr:twoCellAnchor>
  <xdr:twoCellAnchor editAs="oneCell">
    <xdr:from>
      <xdr:col>2</xdr:col>
      <xdr:colOff>121920</xdr:colOff>
      <xdr:row>40</xdr:row>
      <xdr:rowOff>83820</xdr:rowOff>
    </xdr:from>
    <xdr:to>
      <xdr:col>2</xdr:col>
      <xdr:colOff>2423929</xdr:colOff>
      <xdr:row>44</xdr:row>
      <xdr:rowOff>80429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480" y="6347460"/>
          <a:ext cx="2302009" cy="6062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312421</xdr:colOff>
      <xdr:row>1</xdr:row>
      <xdr:rowOff>0</xdr:rowOff>
    </xdr:from>
    <xdr:to>
      <xdr:col>1</xdr:col>
      <xdr:colOff>1737997</xdr:colOff>
      <xdr:row>7</xdr:row>
      <xdr:rowOff>7620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021" y="152400"/>
          <a:ext cx="1425576" cy="922020"/>
        </a:xfrm>
        <a:prstGeom prst="rect">
          <a:avLst/>
        </a:prstGeom>
      </xdr:spPr>
    </xdr:pic>
    <xdr:clientData/>
  </xdr:twoCellAnchor>
  <xdr:twoCellAnchor editAs="oneCell">
    <xdr:from>
      <xdr:col>10</xdr:col>
      <xdr:colOff>495301</xdr:colOff>
      <xdr:row>65</xdr:row>
      <xdr:rowOff>0</xdr:rowOff>
    </xdr:from>
    <xdr:to>
      <xdr:col>12</xdr:col>
      <xdr:colOff>853441</xdr:colOff>
      <xdr:row>69</xdr:row>
      <xdr:rowOff>66741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9401" y="9921240"/>
          <a:ext cx="2080260" cy="676341"/>
        </a:xfrm>
        <a:prstGeom prst="rect">
          <a:avLst/>
        </a:prstGeom>
      </xdr:spPr>
    </xdr:pic>
    <xdr:clientData/>
  </xdr:twoCellAnchor>
  <xdr:twoCellAnchor editAs="oneCell">
    <xdr:from>
      <xdr:col>5</xdr:col>
      <xdr:colOff>373380</xdr:colOff>
      <xdr:row>65</xdr:row>
      <xdr:rowOff>22860</xdr:rowOff>
    </xdr:from>
    <xdr:to>
      <xdr:col>8</xdr:col>
      <xdr:colOff>92209</xdr:colOff>
      <xdr:row>69</xdr:row>
      <xdr:rowOff>19469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2180" y="9944100"/>
          <a:ext cx="2302009" cy="6062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99061</xdr:colOff>
      <xdr:row>1</xdr:row>
      <xdr:rowOff>0</xdr:rowOff>
    </xdr:from>
    <xdr:to>
      <xdr:col>2</xdr:col>
      <xdr:colOff>930277</xdr:colOff>
      <xdr:row>7</xdr:row>
      <xdr:rowOff>7620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1" y="152400"/>
          <a:ext cx="1425576" cy="922020"/>
        </a:xfrm>
        <a:prstGeom prst="rect">
          <a:avLst/>
        </a:prstGeom>
      </xdr:spPr>
    </xdr:pic>
    <xdr:clientData/>
  </xdr:twoCellAnchor>
  <xdr:twoCellAnchor editAs="oneCell">
    <xdr:from>
      <xdr:col>3</xdr:col>
      <xdr:colOff>137161</xdr:colOff>
      <xdr:row>40</xdr:row>
      <xdr:rowOff>137160</xdr:rowOff>
    </xdr:from>
    <xdr:to>
      <xdr:col>4</xdr:col>
      <xdr:colOff>716281</xdr:colOff>
      <xdr:row>45</xdr:row>
      <xdr:rowOff>51501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03421" y="6248400"/>
          <a:ext cx="2080260" cy="676341"/>
        </a:xfrm>
        <a:prstGeom prst="rect">
          <a:avLst/>
        </a:prstGeom>
      </xdr:spPr>
    </xdr:pic>
    <xdr:clientData/>
  </xdr:twoCellAnchor>
  <xdr:twoCellAnchor editAs="oneCell">
    <xdr:from>
      <xdr:col>1</xdr:col>
      <xdr:colOff>281940</xdr:colOff>
      <xdr:row>41</xdr:row>
      <xdr:rowOff>22860</xdr:rowOff>
    </xdr:from>
    <xdr:to>
      <xdr:col>2</xdr:col>
      <xdr:colOff>1989589</xdr:colOff>
      <xdr:row>45</xdr:row>
      <xdr:rowOff>19469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40" y="6286500"/>
          <a:ext cx="2302009" cy="60620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99061</xdr:colOff>
      <xdr:row>1</xdr:row>
      <xdr:rowOff>0</xdr:rowOff>
    </xdr:from>
    <xdr:to>
      <xdr:col>2</xdr:col>
      <xdr:colOff>831217</xdr:colOff>
      <xdr:row>7</xdr:row>
      <xdr:rowOff>7620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1" y="152400"/>
          <a:ext cx="1425576" cy="922020"/>
        </a:xfrm>
        <a:prstGeom prst="rect">
          <a:avLst/>
        </a:prstGeom>
      </xdr:spPr>
    </xdr:pic>
    <xdr:clientData/>
  </xdr:twoCellAnchor>
  <xdr:twoCellAnchor editAs="oneCell">
    <xdr:from>
      <xdr:col>3</xdr:col>
      <xdr:colOff>1897381</xdr:colOff>
      <xdr:row>28</xdr:row>
      <xdr:rowOff>83820</xdr:rowOff>
    </xdr:from>
    <xdr:to>
      <xdr:col>5</xdr:col>
      <xdr:colOff>685801</xdr:colOff>
      <xdr:row>32</xdr:row>
      <xdr:rowOff>150561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14901" y="4671060"/>
          <a:ext cx="2080260" cy="676341"/>
        </a:xfrm>
        <a:prstGeom prst="rect">
          <a:avLst/>
        </a:prstGeom>
      </xdr:spPr>
    </xdr:pic>
    <xdr:clientData/>
  </xdr:twoCellAnchor>
  <xdr:twoCellAnchor editAs="oneCell">
    <xdr:from>
      <xdr:col>2</xdr:col>
      <xdr:colOff>60960</xdr:colOff>
      <xdr:row>28</xdr:row>
      <xdr:rowOff>91440</xdr:rowOff>
    </xdr:from>
    <xdr:to>
      <xdr:col>3</xdr:col>
      <xdr:colOff>648469</xdr:colOff>
      <xdr:row>32</xdr:row>
      <xdr:rowOff>88049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980" y="4678680"/>
          <a:ext cx="2302009" cy="60620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205740</xdr:colOff>
      <xdr:row>24</xdr:row>
      <xdr:rowOff>71632</xdr:rowOff>
    </xdr:from>
    <xdr:ext cx="3586336" cy="460656"/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" y="4628392"/>
          <a:ext cx="3586336" cy="460656"/>
        </a:xfrm>
        <a:prstGeom prst="rect">
          <a:avLst/>
        </a:prstGeom>
      </xdr:spPr>
    </xdr:pic>
    <xdr:clientData/>
  </xdr:oneCellAnchor>
  <xdr:oneCellAnchor>
    <xdr:from>
      <xdr:col>1</xdr:col>
      <xdr:colOff>708660</xdr:colOff>
      <xdr:row>29</xdr:row>
      <xdr:rowOff>60960</xdr:rowOff>
    </xdr:from>
    <xdr:ext cx="4296465" cy="743241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260" y="7719060"/>
          <a:ext cx="4296465" cy="743241"/>
        </a:xfrm>
        <a:prstGeom prst="rect">
          <a:avLst/>
        </a:prstGeom>
      </xdr:spPr>
    </xdr:pic>
    <xdr:clientData/>
  </xdr:oneCellAnchor>
  <xdr:twoCellAnchor editAs="oneCell">
    <xdr:from>
      <xdr:col>1</xdr:col>
      <xdr:colOff>114300</xdr:colOff>
      <xdr:row>0</xdr:row>
      <xdr:rowOff>76200</xdr:rowOff>
    </xdr:from>
    <xdr:to>
      <xdr:col>1</xdr:col>
      <xdr:colOff>1324733</xdr:colOff>
      <xdr:row>7</xdr:row>
      <xdr:rowOff>89452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76200"/>
          <a:ext cx="1210433" cy="920032"/>
        </a:xfrm>
        <a:prstGeom prst="rect">
          <a:avLst/>
        </a:prstGeom>
      </xdr:spPr>
    </xdr:pic>
    <xdr:clientData/>
  </xdr:twoCellAnchor>
  <xdr:twoCellAnchor editAs="oneCell">
    <xdr:from>
      <xdr:col>4</xdr:col>
      <xdr:colOff>434341</xdr:colOff>
      <xdr:row>33</xdr:row>
      <xdr:rowOff>106680</xdr:rowOff>
    </xdr:from>
    <xdr:to>
      <xdr:col>4</xdr:col>
      <xdr:colOff>2514601</xdr:colOff>
      <xdr:row>38</xdr:row>
      <xdr:rowOff>21021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76701" y="9060180"/>
          <a:ext cx="2080260" cy="676341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33</xdr:row>
      <xdr:rowOff>137160</xdr:rowOff>
    </xdr:from>
    <xdr:to>
      <xdr:col>3</xdr:col>
      <xdr:colOff>648469</xdr:colOff>
      <xdr:row>37</xdr:row>
      <xdr:rowOff>133769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9090660"/>
          <a:ext cx="2302009" cy="60620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80305</xdr:colOff>
      <xdr:row>1</xdr:row>
      <xdr:rowOff>134816</xdr:rowOff>
    </xdr:from>
    <xdr:to>
      <xdr:col>1</xdr:col>
      <xdr:colOff>698213</xdr:colOff>
      <xdr:row>5</xdr:row>
      <xdr:rowOff>117231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05" y="287216"/>
          <a:ext cx="915088" cy="592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7"/>
  <sheetViews>
    <sheetView showGridLines="0" view="pageBreakPreview" zoomScaleNormal="100" zoomScaleSheetLayoutView="100" workbookViewId="0">
      <selection activeCell="K24" sqref="K24"/>
    </sheetView>
  </sheetViews>
  <sheetFormatPr defaultRowHeight="12" x14ac:dyDescent="0.25"/>
  <cols>
    <col min="1" max="1" width="8.88671875" style="26"/>
    <col min="2" max="2" width="6.88671875" style="26" customWidth="1"/>
    <col min="3" max="3" width="48.44140625" style="26" customWidth="1"/>
    <col min="4" max="4" width="9.88671875" style="26" customWidth="1"/>
    <col min="5" max="6" width="12.109375" style="26" customWidth="1"/>
    <col min="7" max="7" width="10.33203125" style="26" customWidth="1"/>
    <col min="8" max="16384" width="8.88671875" style="26"/>
  </cols>
  <sheetData>
    <row r="1" spans="2:8" s="10" customFormat="1" x14ac:dyDescent="0.25">
      <c r="B1" s="11"/>
      <c r="C1" s="11"/>
      <c r="D1" s="12"/>
      <c r="E1" s="13"/>
      <c r="F1" s="14"/>
      <c r="G1" s="15"/>
      <c r="H1" s="15"/>
    </row>
    <row r="2" spans="2:8" s="10" customFormat="1" x14ac:dyDescent="0.25">
      <c r="B2" s="11"/>
      <c r="C2" s="16" t="s">
        <v>86</v>
      </c>
      <c r="D2" s="17" t="s">
        <v>87</v>
      </c>
      <c r="E2" s="14"/>
      <c r="G2" s="15"/>
      <c r="H2" s="15"/>
    </row>
    <row r="3" spans="2:8" s="10" customFormat="1" ht="12" customHeight="1" x14ac:dyDescent="0.25">
      <c r="B3" s="11"/>
      <c r="C3" s="16" t="s">
        <v>88</v>
      </c>
      <c r="D3" s="204" t="s">
        <v>5514</v>
      </c>
      <c r="E3" s="204"/>
      <c r="F3" s="204"/>
      <c r="G3" s="204"/>
      <c r="H3" s="15"/>
    </row>
    <row r="4" spans="2:8" s="10" customFormat="1" x14ac:dyDescent="0.25">
      <c r="B4" s="11"/>
      <c r="D4" s="204"/>
      <c r="E4" s="204"/>
      <c r="F4" s="204"/>
      <c r="G4" s="204"/>
      <c r="H4" s="15"/>
    </row>
    <row r="5" spans="2:8" s="10" customFormat="1" x14ac:dyDescent="0.25">
      <c r="B5" s="11"/>
      <c r="C5" s="16" t="s">
        <v>90</v>
      </c>
      <c r="D5" s="33">
        <v>2176.94</v>
      </c>
      <c r="E5" s="14"/>
      <c r="G5" s="15"/>
      <c r="H5" s="15"/>
    </row>
    <row r="6" spans="2:8" s="10" customFormat="1" x14ac:dyDescent="0.25">
      <c r="B6" s="11"/>
      <c r="C6" s="16" t="s">
        <v>91</v>
      </c>
      <c r="D6" s="18">
        <v>45259</v>
      </c>
      <c r="E6" s="14"/>
      <c r="G6" s="15"/>
      <c r="H6" s="15"/>
    </row>
    <row r="7" spans="2:8" s="10" customFormat="1" x14ac:dyDescent="0.25">
      <c r="B7" s="11"/>
      <c r="C7" s="16" t="s">
        <v>92</v>
      </c>
      <c r="D7" s="87" t="s">
        <v>5513</v>
      </c>
      <c r="E7" s="13"/>
      <c r="F7" s="14"/>
      <c r="G7" s="15"/>
      <c r="H7" s="15"/>
    </row>
    <row r="8" spans="2:8" s="10" customFormat="1" x14ac:dyDescent="0.25">
      <c r="B8" s="11"/>
      <c r="C8" s="11"/>
      <c r="D8" s="12"/>
      <c r="E8" s="13"/>
      <c r="F8" s="14"/>
      <c r="G8" s="14"/>
      <c r="H8" s="15"/>
    </row>
    <row r="9" spans="2:8" s="10" customFormat="1" ht="12.6" thickBot="1" x14ac:dyDescent="0.3">
      <c r="B9" s="19"/>
      <c r="C9" s="19"/>
      <c r="D9" s="20"/>
      <c r="E9" s="21"/>
      <c r="F9" s="22"/>
      <c r="G9" s="22"/>
      <c r="H9" s="15"/>
    </row>
    <row r="10" spans="2:8" s="10" customFormat="1" ht="12.6" thickTop="1" x14ac:dyDescent="0.25">
      <c r="B10" s="11"/>
      <c r="C10" s="11"/>
      <c r="D10" s="12"/>
      <c r="E10" s="13"/>
      <c r="F10" s="14"/>
      <c r="G10" s="14"/>
      <c r="H10" s="15"/>
    </row>
    <row r="11" spans="2:8" s="23" customFormat="1" x14ac:dyDescent="0.3">
      <c r="B11" s="24" t="s">
        <v>0</v>
      </c>
      <c r="C11" s="36" t="s">
        <v>1</v>
      </c>
      <c r="D11" s="24" t="s">
        <v>2</v>
      </c>
      <c r="E11" s="25" t="s">
        <v>83</v>
      </c>
      <c r="F11" s="25" t="s">
        <v>84</v>
      </c>
      <c r="G11" s="25" t="s">
        <v>85</v>
      </c>
    </row>
    <row r="12" spans="2:8" x14ac:dyDescent="0.25">
      <c r="B12" s="27">
        <v>1</v>
      </c>
      <c r="C12" s="37" t="s">
        <v>3</v>
      </c>
      <c r="D12" s="27">
        <v>1</v>
      </c>
      <c r="E12" s="28">
        <f>Planilha!L12</f>
        <v>17878.57</v>
      </c>
      <c r="F12" s="28">
        <f>TRUNC(E12*1.2233,2)</f>
        <v>21870.85</v>
      </c>
      <c r="G12" s="34">
        <f>F12/$F$27</f>
        <v>4.4704176083016321E-3</v>
      </c>
    </row>
    <row r="13" spans="2:8" x14ac:dyDescent="0.25">
      <c r="B13" s="27">
        <v>2</v>
      </c>
      <c r="C13" s="37" t="s">
        <v>4</v>
      </c>
      <c r="D13" s="27">
        <v>1</v>
      </c>
      <c r="E13" s="28">
        <f>Planilha!L22</f>
        <v>516804.85</v>
      </c>
      <c r="F13" s="28">
        <f t="shared" ref="F13:F27" si="0">TRUNC(E13*1.2233,2)</f>
        <v>632207.37</v>
      </c>
      <c r="G13" s="34">
        <f t="shared" ref="G13:G26" si="1">F13/$F$27</f>
        <v>0.1292236451233521</v>
      </c>
    </row>
    <row r="14" spans="2:8" x14ac:dyDescent="0.25">
      <c r="B14" s="27">
        <v>3</v>
      </c>
      <c r="C14" s="37" t="s">
        <v>5</v>
      </c>
      <c r="D14" s="27">
        <v>1</v>
      </c>
      <c r="E14" s="28">
        <f>Planilha!L35</f>
        <v>684554.09</v>
      </c>
      <c r="F14" s="28">
        <f t="shared" si="0"/>
        <v>837415.01</v>
      </c>
      <c r="G14" s="34">
        <f t="shared" si="1"/>
        <v>0.17116823562687722</v>
      </c>
    </row>
    <row r="15" spans="2:8" x14ac:dyDescent="0.25">
      <c r="B15" s="27">
        <v>4</v>
      </c>
      <c r="C15" s="37" t="s">
        <v>6</v>
      </c>
      <c r="D15" s="27">
        <v>1</v>
      </c>
      <c r="E15" s="28">
        <f>Planilha!L367</f>
        <v>270913.71000000008</v>
      </c>
      <c r="F15" s="28">
        <f t="shared" si="0"/>
        <v>331408.74</v>
      </c>
      <c r="G15" s="34">
        <f t="shared" si="1"/>
        <v>6.7740186908193209E-2</v>
      </c>
    </row>
    <row r="16" spans="2:8" x14ac:dyDescent="0.25">
      <c r="B16" s="27">
        <v>5</v>
      </c>
      <c r="C16" s="37" t="s">
        <v>7</v>
      </c>
      <c r="D16" s="27">
        <v>1</v>
      </c>
      <c r="E16" s="28">
        <f>Planilha!L439</f>
        <v>296637.28999999998</v>
      </c>
      <c r="F16" s="28">
        <f t="shared" si="0"/>
        <v>362876.39</v>
      </c>
      <c r="G16" s="34">
        <f t="shared" si="1"/>
        <v>7.4172197399412026E-2</v>
      </c>
    </row>
    <row r="17" spans="2:7" x14ac:dyDescent="0.25">
      <c r="B17" s="27">
        <v>6</v>
      </c>
      <c r="C17" s="37" t="s">
        <v>8</v>
      </c>
      <c r="D17" s="27">
        <v>1</v>
      </c>
      <c r="E17" s="28">
        <f>Planilha!L691</f>
        <v>337255.75000000006</v>
      </c>
      <c r="F17" s="28">
        <f t="shared" si="0"/>
        <v>412564.95</v>
      </c>
      <c r="G17" s="34">
        <f t="shared" si="1"/>
        <v>8.4328575114734114E-2</v>
      </c>
    </row>
    <row r="18" spans="2:7" x14ac:dyDescent="0.25">
      <c r="B18" s="27">
        <v>7</v>
      </c>
      <c r="C18" s="37" t="s">
        <v>9</v>
      </c>
      <c r="D18" s="27">
        <v>1</v>
      </c>
      <c r="E18" s="28">
        <f>Planilha!L951</f>
        <v>317017.23</v>
      </c>
      <c r="F18" s="28">
        <f t="shared" si="0"/>
        <v>387807.17</v>
      </c>
      <c r="G18" s="34">
        <f t="shared" si="1"/>
        <v>7.9268066919832764E-2</v>
      </c>
    </row>
    <row r="19" spans="2:7" x14ac:dyDescent="0.25">
      <c r="B19" s="27">
        <v>8</v>
      </c>
      <c r="C19" s="37" t="s">
        <v>10</v>
      </c>
      <c r="D19" s="27">
        <v>1</v>
      </c>
      <c r="E19" s="28">
        <f>Planilha!L1264</f>
        <v>511440.27000000008</v>
      </c>
      <c r="F19" s="28">
        <f t="shared" si="0"/>
        <v>625644.88</v>
      </c>
      <c r="G19" s="34">
        <f t="shared" si="1"/>
        <v>0.12788226740596556</v>
      </c>
    </row>
    <row r="20" spans="2:7" x14ac:dyDescent="0.25">
      <c r="B20" s="27">
        <v>9</v>
      </c>
      <c r="C20" s="37" t="s">
        <v>11</v>
      </c>
      <c r="D20" s="27">
        <v>1</v>
      </c>
      <c r="E20" s="28">
        <f>Planilha!L1554</f>
        <v>509491.77999999991</v>
      </c>
      <c r="F20" s="28">
        <f t="shared" si="0"/>
        <v>623261.29</v>
      </c>
      <c r="G20" s="34">
        <f t="shared" si="1"/>
        <v>0.12739505988056204</v>
      </c>
    </row>
    <row r="21" spans="2:7" x14ac:dyDescent="0.25">
      <c r="B21" s="27">
        <v>10</v>
      </c>
      <c r="C21" s="37" t="s">
        <v>12</v>
      </c>
      <c r="D21" s="27">
        <v>1</v>
      </c>
      <c r="E21" s="28">
        <f>Planilha!L1857</f>
        <v>321109.34000000003</v>
      </c>
      <c r="F21" s="28">
        <f t="shared" si="0"/>
        <v>392813.05</v>
      </c>
      <c r="G21" s="34">
        <f t="shared" si="1"/>
        <v>8.0291272423827581E-2</v>
      </c>
    </row>
    <row r="22" spans="2:7" x14ac:dyDescent="0.25">
      <c r="B22" s="27">
        <v>11</v>
      </c>
      <c r="C22" s="37" t="s">
        <v>13</v>
      </c>
      <c r="D22" s="27">
        <v>4</v>
      </c>
      <c r="E22" s="28">
        <f>Planilha!M2001</f>
        <v>29718.039999999997</v>
      </c>
      <c r="F22" s="28">
        <f t="shared" si="0"/>
        <v>36354.07</v>
      </c>
      <c r="G22" s="34">
        <f t="shared" si="1"/>
        <v>7.4307982845399296E-3</v>
      </c>
    </row>
    <row r="23" spans="2:7" x14ac:dyDescent="0.25">
      <c r="B23" s="27">
        <v>12</v>
      </c>
      <c r="C23" s="37" t="s">
        <v>14</v>
      </c>
      <c r="D23" s="27">
        <v>6</v>
      </c>
      <c r="E23" s="28">
        <f>Planilha!M2042</f>
        <v>69687.319999999992</v>
      </c>
      <c r="F23" s="28">
        <f t="shared" si="0"/>
        <v>85248.49</v>
      </c>
      <c r="G23" s="34">
        <f t="shared" si="1"/>
        <v>1.7424853207677143E-2</v>
      </c>
    </row>
    <row r="24" spans="2:7" x14ac:dyDescent="0.25">
      <c r="B24" s="27">
        <v>13</v>
      </c>
      <c r="C24" s="37" t="s">
        <v>15</v>
      </c>
      <c r="D24" s="27">
        <v>1</v>
      </c>
      <c r="E24" s="28">
        <f>Planilha!M2083</f>
        <v>17888.919999999998</v>
      </c>
      <c r="F24" s="28">
        <f t="shared" si="0"/>
        <v>21883.51</v>
      </c>
      <c r="G24" s="34">
        <f t="shared" si="1"/>
        <v>4.4730053214870405E-3</v>
      </c>
    </row>
    <row r="25" spans="2:7" x14ac:dyDescent="0.25">
      <c r="B25" s="27">
        <v>14</v>
      </c>
      <c r="C25" s="37" t="s">
        <v>16</v>
      </c>
      <c r="D25" s="27">
        <v>1</v>
      </c>
      <c r="E25" s="28">
        <f>Planilha!M2124</f>
        <v>79892.800000000003</v>
      </c>
      <c r="F25" s="28">
        <f t="shared" si="0"/>
        <v>97732.86</v>
      </c>
      <c r="G25" s="34">
        <f t="shared" si="1"/>
        <v>1.9976667493658375E-2</v>
      </c>
    </row>
    <row r="26" spans="2:7" x14ac:dyDescent="0.25">
      <c r="B26" s="27">
        <v>15</v>
      </c>
      <c r="C26" s="37" t="s">
        <v>17</v>
      </c>
      <c r="D26" s="27">
        <v>1</v>
      </c>
      <c r="E26" s="28">
        <f>Planilha!M2252</f>
        <v>19015.64</v>
      </c>
      <c r="F26" s="28">
        <f t="shared" si="0"/>
        <v>23261.83</v>
      </c>
      <c r="G26" s="34">
        <f t="shared" si="1"/>
        <v>4.7547349295212196E-3</v>
      </c>
    </row>
    <row r="27" spans="2:7" s="29" customFormat="1" x14ac:dyDescent="0.25">
      <c r="B27" s="205" t="s">
        <v>18</v>
      </c>
      <c r="C27" s="205"/>
      <c r="D27" s="30"/>
      <c r="E27" s="31">
        <f>SUM(E12:E26)</f>
        <v>3999305.5999999992</v>
      </c>
      <c r="F27" s="8">
        <f t="shared" si="0"/>
        <v>4892350.54</v>
      </c>
      <c r="G27" s="35">
        <f>SUM(G12:G26)</f>
        <v>0.99999998364794196</v>
      </c>
    </row>
  </sheetData>
  <mergeCells count="2">
    <mergeCell ref="D3:G4"/>
    <mergeCell ref="B27:C27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96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88"/>
  <sheetViews>
    <sheetView showGridLines="0" view="pageBreakPreview" topLeftCell="A23" zoomScaleNormal="100" zoomScaleSheetLayoutView="100" workbookViewId="0">
      <selection activeCell="M123" sqref="M123"/>
    </sheetView>
  </sheetViews>
  <sheetFormatPr defaultRowHeight="12" x14ac:dyDescent="0.3"/>
  <cols>
    <col min="1" max="1" width="8.88671875" style="39"/>
    <col min="2" max="2" width="10" style="39" customWidth="1"/>
    <col min="3" max="3" width="11.33203125" style="39" customWidth="1"/>
    <col min="4" max="4" width="10.88671875" style="39" customWidth="1"/>
    <col min="5" max="5" width="69.5546875" style="39" customWidth="1"/>
    <col min="6" max="6" width="7.6640625" style="39" customWidth="1"/>
    <col min="7" max="13" width="11" style="39" customWidth="1"/>
    <col min="14" max="14" width="2.21875" style="39" customWidth="1"/>
    <col min="15" max="16384" width="8.88671875" style="39"/>
  </cols>
  <sheetData>
    <row r="1" spans="1:14" s="10" customFormat="1" x14ac:dyDescent="0.25">
      <c r="B1" s="11"/>
      <c r="C1" s="11"/>
      <c r="D1" s="12"/>
      <c r="E1" s="13"/>
      <c r="F1" s="14"/>
      <c r="G1" s="15"/>
      <c r="H1" s="15"/>
      <c r="I1" s="15"/>
      <c r="J1" s="15"/>
    </row>
    <row r="2" spans="1:14" s="10" customFormat="1" x14ac:dyDescent="0.25">
      <c r="B2" s="11"/>
      <c r="D2" s="16" t="s">
        <v>86</v>
      </c>
      <c r="E2" s="17" t="s">
        <v>87</v>
      </c>
      <c r="G2" s="14"/>
      <c r="I2" s="15"/>
      <c r="J2" s="15"/>
    </row>
    <row r="3" spans="1:14" s="10" customFormat="1" ht="12" customHeight="1" x14ac:dyDescent="0.25">
      <c r="B3" s="11"/>
      <c r="D3" s="16" t="s">
        <v>88</v>
      </c>
      <c r="E3" s="32" t="s">
        <v>5514</v>
      </c>
      <c r="G3" s="32"/>
      <c r="H3" s="32"/>
      <c r="I3" s="32"/>
      <c r="J3" s="15"/>
    </row>
    <row r="4" spans="1:14" s="10" customFormat="1" x14ac:dyDescent="0.25">
      <c r="B4" s="11"/>
      <c r="D4" s="88"/>
      <c r="E4" s="32"/>
      <c r="G4" s="32"/>
      <c r="H4" s="32"/>
      <c r="I4" s="32"/>
      <c r="J4" s="15"/>
    </row>
    <row r="5" spans="1:14" s="10" customFormat="1" x14ac:dyDescent="0.25">
      <c r="B5" s="11"/>
      <c r="D5" s="16" t="s">
        <v>90</v>
      </c>
      <c r="E5" s="33">
        <v>2176.94</v>
      </c>
      <c r="G5" s="14"/>
      <c r="I5" s="15"/>
      <c r="J5" s="15"/>
    </row>
    <row r="6" spans="1:14" s="10" customFormat="1" x14ac:dyDescent="0.25">
      <c r="B6" s="11"/>
      <c r="D6" s="16" t="s">
        <v>91</v>
      </c>
      <c r="E6" s="18">
        <v>45259</v>
      </c>
      <c r="G6" s="14"/>
      <c r="I6" s="15"/>
      <c r="J6" s="15"/>
    </row>
    <row r="7" spans="1:14" s="10" customFormat="1" x14ac:dyDescent="0.25">
      <c r="B7" s="11"/>
      <c r="D7" s="16" t="s">
        <v>92</v>
      </c>
      <c r="E7" s="87" t="s">
        <v>5513</v>
      </c>
      <c r="G7" s="13"/>
      <c r="H7" s="14"/>
      <c r="I7" s="15"/>
      <c r="J7" s="15"/>
    </row>
    <row r="8" spans="1:14" s="10" customFormat="1" x14ac:dyDescent="0.25">
      <c r="B8" s="11"/>
      <c r="C8" s="11"/>
      <c r="D8" s="12"/>
      <c r="E8" s="13"/>
      <c r="F8" s="14"/>
      <c r="G8" s="14"/>
      <c r="H8" s="14"/>
      <c r="I8" s="14"/>
      <c r="J8" s="14"/>
      <c r="K8" s="14"/>
      <c r="L8" s="14"/>
      <c r="M8" s="14"/>
    </row>
    <row r="9" spans="1:14" s="10" customFormat="1" ht="12.6" thickBot="1" x14ac:dyDescent="0.3"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4" s="10" customFormat="1" ht="12.6" thickTop="1" x14ac:dyDescent="0.25">
      <c r="B10" s="11"/>
      <c r="C10" s="11"/>
      <c r="D10" s="12"/>
      <c r="E10" s="13"/>
      <c r="F10" s="14"/>
      <c r="G10" s="14"/>
      <c r="H10" s="14"/>
      <c r="I10" s="14"/>
      <c r="J10" s="14"/>
      <c r="K10" s="14"/>
      <c r="L10" s="14"/>
      <c r="M10" s="14"/>
    </row>
    <row r="11" spans="1:14" s="46" customFormat="1" ht="24" x14ac:dyDescent="0.3">
      <c r="B11" s="50" t="s">
        <v>0</v>
      </c>
      <c r="C11" s="50" t="s">
        <v>93</v>
      </c>
      <c r="D11" s="50" t="s">
        <v>94</v>
      </c>
      <c r="E11" s="50" t="s">
        <v>1</v>
      </c>
      <c r="F11" s="50" t="s">
        <v>81</v>
      </c>
      <c r="G11" s="50" t="s">
        <v>82</v>
      </c>
      <c r="H11" s="50" t="s">
        <v>95</v>
      </c>
      <c r="I11" s="50" t="s">
        <v>96</v>
      </c>
      <c r="J11" s="50" t="s">
        <v>97</v>
      </c>
      <c r="K11" s="50" t="s">
        <v>98</v>
      </c>
      <c r="L11" s="50" t="s">
        <v>99</v>
      </c>
      <c r="M11" s="50" t="s">
        <v>100</v>
      </c>
      <c r="N11" s="45"/>
    </row>
    <row r="12" spans="1:14" x14ac:dyDescent="0.25">
      <c r="A12" s="47" t="s">
        <v>3230</v>
      </c>
      <c r="B12" s="51">
        <v>1</v>
      </c>
      <c r="C12" s="52"/>
      <c r="D12" s="52"/>
      <c r="E12" s="53" t="s">
        <v>3</v>
      </c>
      <c r="F12" s="54" t="s">
        <v>101</v>
      </c>
      <c r="G12" s="55">
        <v>1</v>
      </c>
      <c r="H12" s="55">
        <v>1</v>
      </c>
      <c r="I12" s="56"/>
      <c r="J12" s="56"/>
      <c r="K12" s="56"/>
      <c r="L12" s="55">
        <v>17878.57</v>
      </c>
      <c r="M12" s="55">
        <v>17878.57</v>
      </c>
      <c r="N12" s="40"/>
    </row>
    <row r="13" spans="1:14" x14ac:dyDescent="0.25">
      <c r="A13" s="47" t="s">
        <v>3231</v>
      </c>
      <c r="B13" s="57" t="s">
        <v>102</v>
      </c>
      <c r="C13" s="58"/>
      <c r="D13" s="58"/>
      <c r="E13" s="59" t="s">
        <v>20</v>
      </c>
      <c r="F13" s="60"/>
      <c r="G13" s="61"/>
      <c r="H13" s="61"/>
      <c r="I13" s="61"/>
      <c r="J13" s="61"/>
      <c r="K13" s="61"/>
      <c r="L13" s="62">
        <v>15799.54</v>
      </c>
      <c r="M13" s="62">
        <v>15799.54</v>
      </c>
      <c r="N13" s="40"/>
    </row>
    <row r="14" spans="1:14" ht="36" x14ac:dyDescent="0.3">
      <c r="A14" s="47" t="s">
        <v>3232</v>
      </c>
      <c r="B14" s="63" t="s">
        <v>103</v>
      </c>
      <c r="C14" s="64" t="s">
        <v>104</v>
      </c>
      <c r="D14" s="65">
        <v>20212</v>
      </c>
      <c r="E14" s="66" t="s">
        <v>105</v>
      </c>
      <c r="F14" s="67" t="s">
        <v>106</v>
      </c>
      <c r="G14" s="68">
        <v>50.82</v>
      </c>
      <c r="H14" s="68">
        <v>1</v>
      </c>
      <c r="I14" s="69">
        <v>50.82</v>
      </c>
      <c r="J14" s="69">
        <v>208.54</v>
      </c>
      <c r="K14" s="69">
        <v>52.55</v>
      </c>
      <c r="L14" s="69">
        <v>13268.59</v>
      </c>
      <c r="M14" s="69">
        <v>13268.59</v>
      </c>
      <c r="N14" s="42"/>
    </row>
    <row r="15" spans="1:14" ht="24" x14ac:dyDescent="0.3">
      <c r="A15" s="47" t="s">
        <v>3233</v>
      </c>
      <c r="B15" s="63" t="s">
        <v>107</v>
      </c>
      <c r="C15" s="64" t="s">
        <v>104</v>
      </c>
      <c r="D15" s="65">
        <v>21301</v>
      </c>
      <c r="E15" s="70" t="s">
        <v>3145</v>
      </c>
      <c r="F15" s="67" t="s">
        <v>106</v>
      </c>
      <c r="G15" s="68">
        <v>7.5</v>
      </c>
      <c r="H15" s="68">
        <v>1</v>
      </c>
      <c r="I15" s="69">
        <v>7.5</v>
      </c>
      <c r="J15" s="69">
        <v>334.96</v>
      </c>
      <c r="K15" s="69">
        <v>2.5</v>
      </c>
      <c r="L15" s="69">
        <v>2530.9499999999998</v>
      </c>
      <c r="M15" s="69">
        <v>2530.9499999999998</v>
      </c>
      <c r="N15" s="41"/>
    </row>
    <row r="16" spans="1:14" x14ac:dyDescent="0.25">
      <c r="A16" s="47" t="s">
        <v>3234</v>
      </c>
      <c r="B16" s="57" t="s">
        <v>108</v>
      </c>
      <c r="C16" s="60"/>
      <c r="D16" s="60"/>
      <c r="E16" s="59" t="s">
        <v>22</v>
      </c>
      <c r="F16" s="60"/>
      <c r="G16" s="61"/>
      <c r="H16" s="61"/>
      <c r="I16" s="61"/>
      <c r="J16" s="61"/>
      <c r="K16" s="61"/>
      <c r="L16" s="62">
        <v>511.88</v>
      </c>
      <c r="M16" s="62">
        <v>511.88</v>
      </c>
      <c r="N16" s="40"/>
    </row>
    <row r="17" spans="1:14" ht="24" x14ac:dyDescent="0.3">
      <c r="A17" s="47" t="s">
        <v>3235</v>
      </c>
      <c r="B17" s="63" t="s">
        <v>109</v>
      </c>
      <c r="C17" s="64" t="s">
        <v>104</v>
      </c>
      <c r="D17" s="65">
        <v>30114</v>
      </c>
      <c r="E17" s="70" t="s">
        <v>3146</v>
      </c>
      <c r="F17" s="67" t="s">
        <v>101</v>
      </c>
      <c r="G17" s="68">
        <v>1</v>
      </c>
      <c r="H17" s="68">
        <v>1</v>
      </c>
      <c r="I17" s="69">
        <v>1</v>
      </c>
      <c r="J17" s="69">
        <v>123.53</v>
      </c>
      <c r="K17" s="69">
        <v>132.41</v>
      </c>
      <c r="L17" s="69">
        <v>255.94</v>
      </c>
      <c r="M17" s="69">
        <v>255.94</v>
      </c>
      <c r="N17" s="41"/>
    </row>
    <row r="18" spans="1:14" ht="24" x14ac:dyDescent="0.3">
      <c r="A18" s="47" t="s">
        <v>3236</v>
      </c>
      <c r="B18" s="63" t="s">
        <v>110</v>
      </c>
      <c r="C18" s="64" t="s">
        <v>104</v>
      </c>
      <c r="D18" s="65">
        <v>30116</v>
      </c>
      <c r="E18" s="66" t="s">
        <v>111</v>
      </c>
      <c r="F18" s="67" t="s">
        <v>101</v>
      </c>
      <c r="G18" s="68">
        <v>1</v>
      </c>
      <c r="H18" s="68">
        <v>1</v>
      </c>
      <c r="I18" s="69">
        <v>1</v>
      </c>
      <c r="J18" s="69">
        <v>123.53</v>
      </c>
      <c r="K18" s="69">
        <v>132.41</v>
      </c>
      <c r="L18" s="69">
        <v>255.94</v>
      </c>
      <c r="M18" s="69">
        <v>255.94</v>
      </c>
      <c r="N18" s="41"/>
    </row>
    <row r="19" spans="1:14" x14ac:dyDescent="0.25">
      <c r="A19" s="47" t="s">
        <v>3237</v>
      </c>
      <c r="B19" s="57" t="s">
        <v>112</v>
      </c>
      <c r="C19" s="60"/>
      <c r="D19" s="60"/>
      <c r="E19" s="59" t="s">
        <v>62</v>
      </c>
      <c r="F19" s="60"/>
      <c r="G19" s="61"/>
      <c r="H19" s="61"/>
      <c r="I19" s="61"/>
      <c r="J19" s="61"/>
      <c r="K19" s="61"/>
      <c r="L19" s="62">
        <v>1567.15</v>
      </c>
      <c r="M19" s="62">
        <v>1567.15</v>
      </c>
      <c r="N19" s="40"/>
    </row>
    <row r="20" spans="1:14" x14ac:dyDescent="0.25">
      <c r="A20" s="47" t="s">
        <v>3238</v>
      </c>
      <c r="B20" s="63" t="s">
        <v>113</v>
      </c>
      <c r="C20" s="64" t="s">
        <v>104</v>
      </c>
      <c r="D20" s="65">
        <v>270501</v>
      </c>
      <c r="E20" s="66" t="s">
        <v>114</v>
      </c>
      <c r="F20" s="67" t="s">
        <v>106</v>
      </c>
      <c r="G20" s="68">
        <v>111.27</v>
      </c>
      <c r="H20" s="68">
        <v>1</v>
      </c>
      <c r="I20" s="69">
        <v>111.27</v>
      </c>
      <c r="J20" s="69">
        <v>1.31</v>
      </c>
      <c r="K20" s="69">
        <v>1.61</v>
      </c>
      <c r="L20" s="69">
        <v>324.89999999999998</v>
      </c>
      <c r="M20" s="69">
        <v>324.89999999999998</v>
      </c>
      <c r="N20" s="40"/>
    </row>
    <row r="21" spans="1:14" x14ac:dyDescent="0.25">
      <c r="A21" s="47" t="s">
        <v>3239</v>
      </c>
      <c r="B21" s="63" t="s">
        <v>115</v>
      </c>
      <c r="C21" s="64" t="s">
        <v>104</v>
      </c>
      <c r="D21" s="65">
        <v>270804</v>
      </c>
      <c r="E21" s="66" t="s">
        <v>116</v>
      </c>
      <c r="F21" s="67" t="s">
        <v>101</v>
      </c>
      <c r="G21" s="68">
        <v>1</v>
      </c>
      <c r="H21" s="68">
        <v>1</v>
      </c>
      <c r="I21" s="69">
        <v>1</v>
      </c>
      <c r="J21" s="69">
        <v>1237.9100000000001</v>
      </c>
      <c r="K21" s="69">
        <v>4.34</v>
      </c>
      <c r="L21" s="69">
        <v>1242.25</v>
      </c>
      <c r="M21" s="69">
        <v>1242.25</v>
      </c>
      <c r="N21" s="40"/>
    </row>
    <row r="22" spans="1:14" x14ac:dyDescent="0.25">
      <c r="A22" s="47" t="s">
        <v>3240</v>
      </c>
      <c r="B22" s="51">
        <v>2</v>
      </c>
      <c r="C22" s="71"/>
      <c r="D22" s="71"/>
      <c r="E22" s="53" t="s">
        <v>4</v>
      </c>
      <c r="F22" s="54" t="s">
        <v>101</v>
      </c>
      <c r="G22" s="55">
        <v>1</v>
      </c>
      <c r="H22" s="55">
        <v>1</v>
      </c>
      <c r="I22" s="56"/>
      <c r="J22" s="56"/>
      <c r="K22" s="56"/>
      <c r="L22" s="55">
        <v>516804.85</v>
      </c>
      <c r="M22" s="55">
        <v>516804.85</v>
      </c>
      <c r="N22" s="40"/>
    </row>
    <row r="23" spans="1:14" x14ac:dyDescent="0.25">
      <c r="A23" s="47" t="s">
        <v>3241</v>
      </c>
      <c r="B23" s="57" t="s">
        <v>117</v>
      </c>
      <c r="C23" s="60"/>
      <c r="D23" s="60"/>
      <c r="E23" s="59" t="s">
        <v>20</v>
      </c>
      <c r="F23" s="60"/>
      <c r="G23" s="61"/>
      <c r="H23" s="61"/>
      <c r="I23" s="61"/>
      <c r="J23" s="61"/>
      <c r="K23" s="61"/>
      <c r="L23" s="62">
        <v>104387.65000000001</v>
      </c>
      <c r="M23" s="62">
        <v>104387.65000000001</v>
      </c>
      <c r="N23" s="40"/>
    </row>
    <row r="24" spans="1:14" ht="24" x14ac:dyDescent="0.3">
      <c r="A24" s="47" t="s">
        <v>3242</v>
      </c>
      <c r="B24" s="63" t="s">
        <v>118</v>
      </c>
      <c r="C24" s="64" t="s">
        <v>104</v>
      </c>
      <c r="D24" s="65">
        <v>20200</v>
      </c>
      <c r="E24" s="66" t="s">
        <v>119</v>
      </c>
      <c r="F24" s="67" t="s">
        <v>106</v>
      </c>
      <c r="G24" s="68">
        <v>2176.94</v>
      </c>
      <c r="H24" s="68">
        <v>1</v>
      </c>
      <c r="I24" s="69">
        <v>2176.94</v>
      </c>
      <c r="J24" s="69">
        <v>6.23</v>
      </c>
      <c r="K24" s="69">
        <v>0</v>
      </c>
      <c r="L24" s="69">
        <v>13562.33</v>
      </c>
      <c r="M24" s="69">
        <v>13562.33</v>
      </c>
      <c r="N24" s="41"/>
    </row>
    <row r="25" spans="1:14" x14ac:dyDescent="0.3">
      <c r="A25" s="47" t="s">
        <v>3243</v>
      </c>
      <c r="B25" s="63" t="s">
        <v>120</v>
      </c>
      <c r="C25" s="64" t="s">
        <v>104</v>
      </c>
      <c r="D25" s="65">
        <v>21602</v>
      </c>
      <c r="E25" s="66" t="s">
        <v>5511</v>
      </c>
      <c r="F25" s="67" t="s">
        <v>106</v>
      </c>
      <c r="G25" s="68">
        <v>2176.94</v>
      </c>
      <c r="H25" s="68">
        <v>1</v>
      </c>
      <c r="I25" s="69">
        <v>2176.94</v>
      </c>
      <c r="J25" s="69">
        <v>37.67</v>
      </c>
      <c r="K25" s="69">
        <v>0</v>
      </c>
      <c r="L25" s="69">
        <v>82005.320000000007</v>
      </c>
      <c r="M25" s="69">
        <v>82005.320000000007</v>
      </c>
      <c r="N25" s="41"/>
    </row>
    <row r="26" spans="1:14" x14ac:dyDescent="0.25">
      <c r="A26" s="47" t="s">
        <v>3244</v>
      </c>
      <c r="B26" s="63" t="s">
        <v>121</v>
      </c>
      <c r="C26" s="64" t="s">
        <v>104</v>
      </c>
      <c r="D26" s="65">
        <v>50101</v>
      </c>
      <c r="E26" s="66" t="s">
        <v>122</v>
      </c>
      <c r="F26" s="67" t="s">
        <v>123</v>
      </c>
      <c r="G26" s="68">
        <v>120</v>
      </c>
      <c r="H26" s="68">
        <v>1</v>
      </c>
      <c r="I26" s="69">
        <v>120</v>
      </c>
      <c r="J26" s="69">
        <v>73.5</v>
      </c>
      <c r="K26" s="69">
        <v>0</v>
      </c>
      <c r="L26" s="69">
        <v>8820</v>
      </c>
      <c r="M26" s="69">
        <v>8820</v>
      </c>
      <c r="N26" s="40"/>
    </row>
    <row r="27" spans="1:14" x14ac:dyDescent="0.25">
      <c r="A27" s="47" t="s">
        <v>3245</v>
      </c>
      <c r="B27" s="57" t="s">
        <v>124</v>
      </c>
      <c r="C27" s="60"/>
      <c r="D27" s="60"/>
      <c r="E27" s="59" t="s">
        <v>58</v>
      </c>
      <c r="F27" s="60"/>
      <c r="G27" s="61"/>
      <c r="H27" s="61"/>
      <c r="I27" s="61"/>
      <c r="J27" s="61"/>
      <c r="K27" s="61"/>
      <c r="L27" s="62">
        <v>280074</v>
      </c>
      <c r="M27" s="62">
        <v>280074</v>
      </c>
      <c r="N27" s="40"/>
    </row>
    <row r="28" spans="1:14" x14ac:dyDescent="0.25">
      <c r="A28" s="47" t="s">
        <v>3246</v>
      </c>
      <c r="B28" s="63" t="s">
        <v>125</v>
      </c>
      <c r="C28" s="64" t="s">
        <v>104</v>
      </c>
      <c r="D28" s="65">
        <v>250101</v>
      </c>
      <c r="E28" s="66" t="s">
        <v>126</v>
      </c>
      <c r="F28" s="67" t="s">
        <v>127</v>
      </c>
      <c r="G28" s="68">
        <v>1500</v>
      </c>
      <c r="H28" s="68">
        <v>1</v>
      </c>
      <c r="I28" s="69">
        <v>1500</v>
      </c>
      <c r="J28" s="69">
        <v>0</v>
      </c>
      <c r="K28" s="69">
        <v>73.58</v>
      </c>
      <c r="L28" s="69">
        <v>110370</v>
      </c>
      <c r="M28" s="69">
        <v>110370</v>
      </c>
      <c r="N28" s="40"/>
    </row>
    <row r="29" spans="1:14" x14ac:dyDescent="0.25">
      <c r="A29" s="47" t="s">
        <v>3247</v>
      </c>
      <c r="B29" s="63" t="s">
        <v>128</v>
      </c>
      <c r="C29" s="64" t="s">
        <v>104</v>
      </c>
      <c r="D29" s="65">
        <v>250103</v>
      </c>
      <c r="E29" s="66" t="s">
        <v>129</v>
      </c>
      <c r="F29" s="67" t="s">
        <v>127</v>
      </c>
      <c r="G29" s="68">
        <v>3600</v>
      </c>
      <c r="H29" s="68">
        <v>1</v>
      </c>
      <c r="I29" s="69">
        <v>3600</v>
      </c>
      <c r="J29" s="69">
        <v>0</v>
      </c>
      <c r="K29" s="69">
        <v>19.579999999999998</v>
      </c>
      <c r="L29" s="69">
        <v>70488</v>
      </c>
      <c r="M29" s="69">
        <v>70488</v>
      </c>
      <c r="N29" s="40"/>
    </row>
    <row r="30" spans="1:14" x14ac:dyDescent="0.25">
      <c r="A30" s="47" t="s">
        <v>3248</v>
      </c>
      <c r="B30" s="63" t="s">
        <v>130</v>
      </c>
      <c r="C30" s="64" t="s">
        <v>104</v>
      </c>
      <c r="D30" s="65">
        <v>250105</v>
      </c>
      <c r="E30" s="66" t="s">
        <v>131</v>
      </c>
      <c r="F30" s="67" t="s">
        <v>127</v>
      </c>
      <c r="G30" s="68">
        <v>3600</v>
      </c>
      <c r="H30" s="68">
        <v>1</v>
      </c>
      <c r="I30" s="69">
        <v>3600</v>
      </c>
      <c r="J30" s="69">
        <v>0</v>
      </c>
      <c r="K30" s="69">
        <v>13.89</v>
      </c>
      <c r="L30" s="69">
        <v>50004</v>
      </c>
      <c r="M30" s="69">
        <v>50004</v>
      </c>
      <c r="N30" s="40"/>
    </row>
    <row r="31" spans="1:14" x14ac:dyDescent="0.25">
      <c r="A31" s="47" t="s">
        <v>3249</v>
      </c>
      <c r="B31" s="63" t="s">
        <v>132</v>
      </c>
      <c r="C31" s="64" t="s">
        <v>104</v>
      </c>
      <c r="D31" s="65">
        <v>250110</v>
      </c>
      <c r="E31" s="66" t="s">
        <v>133</v>
      </c>
      <c r="F31" s="67" t="s">
        <v>127</v>
      </c>
      <c r="G31" s="68">
        <v>3600</v>
      </c>
      <c r="H31" s="68">
        <v>1</v>
      </c>
      <c r="I31" s="69">
        <v>3600</v>
      </c>
      <c r="J31" s="69">
        <v>0</v>
      </c>
      <c r="K31" s="69">
        <v>13.67</v>
      </c>
      <c r="L31" s="69">
        <v>49212</v>
      </c>
      <c r="M31" s="69">
        <v>49212</v>
      </c>
      <c r="N31" s="40"/>
    </row>
    <row r="32" spans="1:14" x14ac:dyDescent="0.25">
      <c r="A32" s="47" t="s">
        <v>3250</v>
      </c>
      <c r="B32" s="57" t="s">
        <v>134</v>
      </c>
      <c r="C32" s="60"/>
      <c r="D32" s="60"/>
      <c r="E32" s="59" t="s">
        <v>62</v>
      </c>
      <c r="F32" s="60"/>
      <c r="G32" s="61"/>
      <c r="H32" s="61"/>
      <c r="I32" s="61"/>
      <c r="J32" s="61"/>
      <c r="K32" s="61"/>
      <c r="L32" s="62">
        <v>132343.19999999998</v>
      </c>
      <c r="M32" s="62">
        <v>132343.19999999998</v>
      </c>
      <c r="N32" s="40"/>
    </row>
    <row r="33" spans="1:14" x14ac:dyDescent="0.25">
      <c r="A33" s="47" t="s">
        <v>3251</v>
      </c>
      <c r="B33" s="63" t="s">
        <v>135</v>
      </c>
      <c r="C33" s="64" t="s">
        <v>104</v>
      </c>
      <c r="D33" s="65">
        <v>271500</v>
      </c>
      <c r="E33" s="66" t="s">
        <v>136</v>
      </c>
      <c r="F33" s="67" t="s">
        <v>137</v>
      </c>
      <c r="G33" s="68">
        <v>7920</v>
      </c>
      <c r="H33" s="68">
        <v>1</v>
      </c>
      <c r="I33" s="69">
        <v>7920</v>
      </c>
      <c r="J33" s="69">
        <v>2.69</v>
      </c>
      <c r="K33" s="69">
        <v>0</v>
      </c>
      <c r="L33" s="69">
        <v>21304.799999999999</v>
      </c>
      <c r="M33" s="69">
        <v>21304.799999999999</v>
      </c>
      <c r="N33" s="40"/>
    </row>
    <row r="34" spans="1:14" x14ac:dyDescent="0.25">
      <c r="A34" s="47" t="s">
        <v>3252</v>
      </c>
      <c r="B34" s="63" t="s">
        <v>138</v>
      </c>
      <c r="C34" s="64" t="s">
        <v>104</v>
      </c>
      <c r="D34" s="65">
        <v>271502</v>
      </c>
      <c r="E34" s="66" t="s">
        <v>139</v>
      </c>
      <c r="F34" s="67" t="s">
        <v>137</v>
      </c>
      <c r="G34" s="68">
        <v>7920</v>
      </c>
      <c r="H34" s="68">
        <v>1</v>
      </c>
      <c r="I34" s="69">
        <v>7920</v>
      </c>
      <c r="J34" s="69">
        <v>14.02</v>
      </c>
      <c r="K34" s="69">
        <v>0</v>
      </c>
      <c r="L34" s="69">
        <v>111038.39999999999</v>
      </c>
      <c r="M34" s="69">
        <v>111038.39999999999</v>
      </c>
      <c r="N34" s="40"/>
    </row>
    <row r="35" spans="1:14" x14ac:dyDescent="0.25">
      <c r="A35" s="47" t="s">
        <v>3253</v>
      </c>
      <c r="B35" s="51">
        <v>3</v>
      </c>
      <c r="C35" s="71"/>
      <c r="D35" s="71"/>
      <c r="E35" s="53" t="s">
        <v>5</v>
      </c>
      <c r="F35" s="54" t="s">
        <v>101</v>
      </c>
      <c r="G35" s="55">
        <v>1</v>
      </c>
      <c r="H35" s="55">
        <v>1</v>
      </c>
      <c r="I35" s="56"/>
      <c r="J35" s="56"/>
      <c r="K35" s="56"/>
      <c r="L35" s="55">
        <v>684554.09</v>
      </c>
      <c r="M35" s="55">
        <v>684554.09</v>
      </c>
      <c r="N35" s="40"/>
    </row>
    <row r="36" spans="1:14" x14ac:dyDescent="0.25">
      <c r="A36" s="47" t="s">
        <v>3254</v>
      </c>
      <c r="B36" s="57" t="s">
        <v>140</v>
      </c>
      <c r="C36" s="60"/>
      <c r="D36" s="60"/>
      <c r="E36" s="59" t="s">
        <v>24</v>
      </c>
      <c r="F36" s="60"/>
      <c r="G36" s="61"/>
      <c r="H36" s="61"/>
      <c r="I36" s="61"/>
      <c r="J36" s="61"/>
      <c r="K36" s="61"/>
      <c r="L36" s="62">
        <v>15177.070000000002</v>
      </c>
      <c r="M36" s="62">
        <v>15177.070000000002</v>
      </c>
      <c r="N36" s="40"/>
    </row>
    <row r="37" spans="1:14" x14ac:dyDescent="0.25">
      <c r="A37" s="47" t="s">
        <v>3255</v>
      </c>
      <c r="B37" s="72" t="s">
        <v>141</v>
      </c>
      <c r="C37" s="73"/>
      <c r="D37" s="73"/>
      <c r="E37" s="74" t="s">
        <v>142</v>
      </c>
      <c r="F37" s="73"/>
      <c r="G37" s="75"/>
      <c r="H37" s="75"/>
      <c r="I37" s="75"/>
      <c r="J37" s="75"/>
      <c r="K37" s="75"/>
      <c r="L37" s="76">
        <v>8923.7900000000009</v>
      </c>
      <c r="M37" s="76">
        <v>8923.7900000000009</v>
      </c>
      <c r="N37" s="40"/>
    </row>
    <row r="38" spans="1:14" x14ac:dyDescent="0.25">
      <c r="A38" s="47" t="s">
        <v>3256</v>
      </c>
      <c r="B38" s="63" t="s">
        <v>143</v>
      </c>
      <c r="C38" s="64" t="s">
        <v>104</v>
      </c>
      <c r="D38" s="65">
        <v>40101</v>
      </c>
      <c r="E38" s="66" t="s">
        <v>144</v>
      </c>
      <c r="F38" s="67" t="s">
        <v>145</v>
      </c>
      <c r="G38" s="68">
        <v>194.08</v>
      </c>
      <c r="H38" s="68">
        <v>1</v>
      </c>
      <c r="I38" s="69">
        <v>194.08</v>
      </c>
      <c r="J38" s="69">
        <v>0</v>
      </c>
      <c r="K38" s="69">
        <v>27.66</v>
      </c>
      <c r="L38" s="69">
        <v>5368.25</v>
      </c>
      <c r="M38" s="69">
        <v>5368.25</v>
      </c>
      <c r="N38" s="40"/>
    </row>
    <row r="39" spans="1:14" x14ac:dyDescent="0.25">
      <c r="A39" s="47" t="s">
        <v>3257</v>
      </c>
      <c r="B39" s="63" t="s">
        <v>146</v>
      </c>
      <c r="C39" s="64" t="s">
        <v>104</v>
      </c>
      <c r="D39" s="65">
        <v>40902</v>
      </c>
      <c r="E39" s="66" t="s">
        <v>147</v>
      </c>
      <c r="F39" s="67" t="s">
        <v>145</v>
      </c>
      <c r="G39" s="68">
        <v>194.08</v>
      </c>
      <c r="H39" s="68">
        <v>1</v>
      </c>
      <c r="I39" s="69">
        <v>194.08</v>
      </c>
      <c r="J39" s="69">
        <v>0</v>
      </c>
      <c r="K39" s="69">
        <v>18.32</v>
      </c>
      <c r="L39" s="69">
        <v>3555.54</v>
      </c>
      <c r="M39" s="69">
        <v>3555.54</v>
      </c>
      <c r="N39" s="40"/>
    </row>
    <row r="40" spans="1:14" x14ac:dyDescent="0.25">
      <c r="A40" s="47" t="s">
        <v>3258</v>
      </c>
      <c r="B40" s="72" t="s">
        <v>148</v>
      </c>
      <c r="C40" s="73"/>
      <c r="D40" s="73"/>
      <c r="E40" s="74" t="s">
        <v>149</v>
      </c>
      <c r="F40" s="73"/>
      <c r="G40" s="75"/>
      <c r="H40" s="75"/>
      <c r="I40" s="75"/>
      <c r="J40" s="75"/>
      <c r="K40" s="75"/>
      <c r="L40" s="76">
        <v>5287.7000000000007</v>
      </c>
      <c r="M40" s="76">
        <v>5287.7000000000007</v>
      </c>
      <c r="N40" s="40"/>
    </row>
    <row r="41" spans="1:14" x14ac:dyDescent="0.25">
      <c r="A41" s="47" t="s">
        <v>3259</v>
      </c>
      <c r="B41" s="63" t="s">
        <v>150</v>
      </c>
      <c r="C41" s="64" t="s">
        <v>104</v>
      </c>
      <c r="D41" s="65">
        <v>40101</v>
      </c>
      <c r="E41" s="66" t="s">
        <v>144</v>
      </c>
      <c r="F41" s="67" t="s">
        <v>145</v>
      </c>
      <c r="G41" s="68">
        <v>115</v>
      </c>
      <c r="H41" s="68">
        <v>1</v>
      </c>
      <c r="I41" s="69">
        <v>115</v>
      </c>
      <c r="J41" s="69">
        <v>0</v>
      </c>
      <c r="K41" s="69">
        <v>27.66</v>
      </c>
      <c r="L41" s="69">
        <v>3180.9</v>
      </c>
      <c r="M41" s="69">
        <v>3180.9</v>
      </c>
      <c r="N41" s="40"/>
    </row>
    <row r="42" spans="1:14" x14ac:dyDescent="0.25">
      <c r="A42" s="47" t="s">
        <v>3260</v>
      </c>
      <c r="B42" s="63" t="s">
        <v>151</v>
      </c>
      <c r="C42" s="64" t="s">
        <v>104</v>
      </c>
      <c r="D42" s="65">
        <v>40902</v>
      </c>
      <c r="E42" s="66" t="s">
        <v>147</v>
      </c>
      <c r="F42" s="67" t="s">
        <v>145</v>
      </c>
      <c r="G42" s="68">
        <v>115</v>
      </c>
      <c r="H42" s="68">
        <v>1</v>
      </c>
      <c r="I42" s="69">
        <v>115</v>
      </c>
      <c r="J42" s="69">
        <v>0</v>
      </c>
      <c r="K42" s="69">
        <v>18.32</v>
      </c>
      <c r="L42" s="69">
        <v>2106.8000000000002</v>
      </c>
      <c r="M42" s="69">
        <v>2106.8000000000002</v>
      </c>
      <c r="N42" s="40"/>
    </row>
    <row r="43" spans="1:14" x14ac:dyDescent="0.25">
      <c r="A43" s="47" t="s">
        <v>3261</v>
      </c>
      <c r="B43" s="72" t="s">
        <v>152</v>
      </c>
      <c r="C43" s="73"/>
      <c r="D43" s="73"/>
      <c r="E43" s="74" t="s">
        <v>153</v>
      </c>
      <c r="F43" s="73"/>
      <c r="G43" s="75"/>
      <c r="H43" s="75"/>
      <c r="I43" s="75"/>
      <c r="J43" s="75"/>
      <c r="K43" s="75"/>
      <c r="L43" s="76">
        <v>965.58</v>
      </c>
      <c r="M43" s="76">
        <v>965.58</v>
      </c>
      <c r="N43" s="40"/>
    </row>
    <row r="44" spans="1:14" x14ac:dyDescent="0.25">
      <c r="A44" s="47" t="s">
        <v>3262</v>
      </c>
      <c r="B44" s="63" t="s">
        <v>154</v>
      </c>
      <c r="C44" s="64" t="s">
        <v>104</v>
      </c>
      <c r="D44" s="65">
        <v>40101</v>
      </c>
      <c r="E44" s="66" t="s">
        <v>144</v>
      </c>
      <c r="F44" s="67" t="s">
        <v>145</v>
      </c>
      <c r="G44" s="68">
        <v>21</v>
      </c>
      <c r="H44" s="68">
        <v>1</v>
      </c>
      <c r="I44" s="69">
        <v>21</v>
      </c>
      <c r="J44" s="69">
        <v>0</v>
      </c>
      <c r="K44" s="69">
        <v>27.66</v>
      </c>
      <c r="L44" s="69">
        <v>580.86</v>
      </c>
      <c r="M44" s="69">
        <v>580.86</v>
      </c>
      <c r="N44" s="40"/>
    </row>
    <row r="45" spans="1:14" x14ac:dyDescent="0.25">
      <c r="A45" s="47" t="s">
        <v>3263</v>
      </c>
      <c r="B45" s="63" t="s">
        <v>155</v>
      </c>
      <c r="C45" s="64" t="s">
        <v>104</v>
      </c>
      <c r="D45" s="65">
        <v>40902</v>
      </c>
      <c r="E45" s="66" t="s">
        <v>147</v>
      </c>
      <c r="F45" s="67" t="s">
        <v>145</v>
      </c>
      <c r="G45" s="68">
        <v>21</v>
      </c>
      <c r="H45" s="68">
        <v>1</v>
      </c>
      <c r="I45" s="69">
        <v>21</v>
      </c>
      <c r="J45" s="69">
        <v>0</v>
      </c>
      <c r="K45" s="69">
        <v>18.32</v>
      </c>
      <c r="L45" s="69">
        <v>384.72</v>
      </c>
      <c r="M45" s="69">
        <v>384.72</v>
      </c>
      <c r="N45" s="40"/>
    </row>
    <row r="46" spans="1:14" x14ac:dyDescent="0.25">
      <c r="A46" s="47" t="s">
        <v>3264</v>
      </c>
      <c r="B46" s="57" t="s">
        <v>156</v>
      </c>
      <c r="C46" s="60"/>
      <c r="D46" s="60"/>
      <c r="E46" s="59" t="s">
        <v>30</v>
      </c>
      <c r="F46" s="60"/>
      <c r="G46" s="61"/>
      <c r="H46" s="61"/>
      <c r="I46" s="61"/>
      <c r="J46" s="61"/>
      <c r="K46" s="61"/>
      <c r="L46" s="62">
        <v>298354.04000000004</v>
      </c>
      <c r="M46" s="62">
        <v>298354.04000000004</v>
      </c>
      <c r="N46" s="40"/>
    </row>
    <row r="47" spans="1:14" x14ac:dyDescent="0.25">
      <c r="A47" s="47" t="s">
        <v>3265</v>
      </c>
      <c r="B47" s="72" t="s">
        <v>157</v>
      </c>
      <c r="C47" s="73"/>
      <c r="D47" s="73"/>
      <c r="E47" s="74" t="s">
        <v>158</v>
      </c>
      <c r="F47" s="73"/>
      <c r="G47" s="75"/>
      <c r="H47" s="75"/>
      <c r="I47" s="75"/>
      <c r="J47" s="75"/>
      <c r="K47" s="75"/>
      <c r="L47" s="76">
        <v>50218.159999999996</v>
      </c>
      <c r="M47" s="76">
        <v>50218.159999999996</v>
      </c>
      <c r="N47" s="40"/>
    </row>
    <row r="48" spans="1:14" x14ac:dyDescent="0.25">
      <c r="A48" s="47" t="s">
        <v>3266</v>
      </c>
      <c r="B48" s="63" t="s">
        <v>159</v>
      </c>
      <c r="C48" s="64" t="s">
        <v>104</v>
      </c>
      <c r="D48" s="65">
        <v>70509</v>
      </c>
      <c r="E48" s="66" t="s">
        <v>160</v>
      </c>
      <c r="F48" s="67" t="s">
        <v>123</v>
      </c>
      <c r="G48" s="68">
        <v>250</v>
      </c>
      <c r="H48" s="68">
        <v>1</v>
      </c>
      <c r="I48" s="69">
        <v>250</v>
      </c>
      <c r="J48" s="69">
        <v>6.81</v>
      </c>
      <c r="K48" s="69">
        <v>2.0699999999999998</v>
      </c>
      <c r="L48" s="69">
        <v>2220</v>
      </c>
      <c r="M48" s="69">
        <v>2220</v>
      </c>
      <c r="N48" s="40"/>
    </row>
    <row r="49" spans="1:14" x14ac:dyDescent="0.25">
      <c r="A49" s="47" t="s">
        <v>3267</v>
      </c>
      <c r="B49" s="63" t="s">
        <v>161</v>
      </c>
      <c r="C49" s="64" t="s">
        <v>104</v>
      </c>
      <c r="D49" s="65">
        <v>70517</v>
      </c>
      <c r="E49" s="66" t="s">
        <v>162</v>
      </c>
      <c r="F49" s="67" t="s">
        <v>123</v>
      </c>
      <c r="G49" s="68">
        <v>145</v>
      </c>
      <c r="H49" s="68">
        <v>1</v>
      </c>
      <c r="I49" s="69">
        <v>145</v>
      </c>
      <c r="J49" s="69">
        <v>117.35</v>
      </c>
      <c r="K49" s="69">
        <v>8.4499999999999993</v>
      </c>
      <c r="L49" s="69">
        <v>18241</v>
      </c>
      <c r="M49" s="69">
        <v>18241</v>
      </c>
      <c r="N49" s="40"/>
    </row>
    <row r="50" spans="1:14" x14ac:dyDescent="0.25">
      <c r="A50" s="47" t="s">
        <v>3268</v>
      </c>
      <c r="B50" s="63" t="s">
        <v>163</v>
      </c>
      <c r="C50" s="64" t="s">
        <v>104</v>
      </c>
      <c r="D50" s="65">
        <v>70510</v>
      </c>
      <c r="E50" s="66" t="s">
        <v>164</v>
      </c>
      <c r="F50" s="67" t="s">
        <v>123</v>
      </c>
      <c r="G50" s="68">
        <v>360</v>
      </c>
      <c r="H50" s="68">
        <v>1</v>
      </c>
      <c r="I50" s="69">
        <v>360</v>
      </c>
      <c r="J50" s="69">
        <v>12.7</v>
      </c>
      <c r="K50" s="69">
        <v>2.37</v>
      </c>
      <c r="L50" s="69">
        <v>5425.2</v>
      </c>
      <c r="M50" s="69">
        <v>5425.2</v>
      </c>
      <c r="N50" s="40"/>
    </row>
    <row r="51" spans="1:14" x14ac:dyDescent="0.25">
      <c r="A51" s="47" t="s">
        <v>3269</v>
      </c>
      <c r="B51" s="63" t="s">
        <v>165</v>
      </c>
      <c r="C51" s="64" t="s">
        <v>104</v>
      </c>
      <c r="D51" s="65">
        <v>70582</v>
      </c>
      <c r="E51" s="66" t="s">
        <v>166</v>
      </c>
      <c r="F51" s="67" t="s">
        <v>123</v>
      </c>
      <c r="G51" s="68">
        <v>300</v>
      </c>
      <c r="H51" s="68">
        <v>1</v>
      </c>
      <c r="I51" s="69">
        <v>300</v>
      </c>
      <c r="J51" s="69">
        <v>5.23</v>
      </c>
      <c r="K51" s="69">
        <v>1.77</v>
      </c>
      <c r="L51" s="69">
        <v>2100</v>
      </c>
      <c r="M51" s="69">
        <v>2100</v>
      </c>
      <c r="N51" s="40"/>
    </row>
    <row r="52" spans="1:14" x14ac:dyDescent="0.25">
      <c r="A52" s="47" t="s">
        <v>3270</v>
      </c>
      <c r="B52" s="63" t="s">
        <v>167</v>
      </c>
      <c r="C52" s="64" t="s">
        <v>104</v>
      </c>
      <c r="D52" s="65">
        <v>70583</v>
      </c>
      <c r="E52" s="66" t="s">
        <v>168</v>
      </c>
      <c r="F52" s="67" t="s">
        <v>123</v>
      </c>
      <c r="G52" s="68">
        <v>1630</v>
      </c>
      <c r="H52" s="68">
        <v>1</v>
      </c>
      <c r="I52" s="69">
        <v>1630</v>
      </c>
      <c r="J52" s="69">
        <v>5.35</v>
      </c>
      <c r="K52" s="69">
        <v>1.92</v>
      </c>
      <c r="L52" s="69">
        <v>11850.1</v>
      </c>
      <c r="M52" s="69">
        <v>11850.1</v>
      </c>
      <c r="N52" s="40"/>
    </row>
    <row r="53" spans="1:14" ht="24" x14ac:dyDescent="0.3">
      <c r="A53" s="47" t="s">
        <v>3271</v>
      </c>
      <c r="B53" s="63" t="s">
        <v>169</v>
      </c>
      <c r="C53" s="64" t="s">
        <v>170</v>
      </c>
      <c r="D53" s="65">
        <v>97882</v>
      </c>
      <c r="E53" s="66" t="s">
        <v>171</v>
      </c>
      <c r="F53" s="67" t="s">
        <v>101</v>
      </c>
      <c r="G53" s="68">
        <v>11</v>
      </c>
      <c r="H53" s="68">
        <v>1</v>
      </c>
      <c r="I53" s="69">
        <v>11</v>
      </c>
      <c r="J53" s="69">
        <v>122.56</v>
      </c>
      <c r="K53" s="69">
        <v>22.54</v>
      </c>
      <c r="L53" s="69">
        <v>1596.1</v>
      </c>
      <c r="M53" s="69">
        <v>1596.1</v>
      </c>
      <c r="N53" s="41"/>
    </row>
    <row r="54" spans="1:14" ht="24" x14ac:dyDescent="0.3">
      <c r="A54" s="47" t="s">
        <v>3272</v>
      </c>
      <c r="B54" s="63" t="s">
        <v>172</v>
      </c>
      <c r="C54" s="64" t="s">
        <v>170</v>
      </c>
      <c r="D54" s="65">
        <v>97883</v>
      </c>
      <c r="E54" s="70" t="s">
        <v>3147</v>
      </c>
      <c r="F54" s="67" t="s">
        <v>101</v>
      </c>
      <c r="G54" s="68">
        <v>2</v>
      </c>
      <c r="H54" s="68">
        <v>1</v>
      </c>
      <c r="I54" s="69">
        <v>2</v>
      </c>
      <c r="J54" s="69">
        <v>241.51</v>
      </c>
      <c r="K54" s="69">
        <v>39.29</v>
      </c>
      <c r="L54" s="69">
        <v>561.6</v>
      </c>
      <c r="M54" s="69">
        <v>561.6</v>
      </c>
      <c r="N54" s="41"/>
    </row>
    <row r="55" spans="1:14" ht="24" x14ac:dyDescent="0.3">
      <c r="A55" s="47" t="s">
        <v>3273</v>
      </c>
      <c r="B55" s="63" t="s">
        <v>173</v>
      </c>
      <c r="C55" s="64" t="s">
        <v>170</v>
      </c>
      <c r="D55" s="65">
        <v>97884</v>
      </c>
      <c r="E55" s="70" t="s">
        <v>3148</v>
      </c>
      <c r="F55" s="67" t="s">
        <v>101</v>
      </c>
      <c r="G55" s="68">
        <v>2</v>
      </c>
      <c r="H55" s="68">
        <v>1</v>
      </c>
      <c r="I55" s="69">
        <v>2</v>
      </c>
      <c r="J55" s="69">
        <v>480.46</v>
      </c>
      <c r="K55" s="69">
        <v>65.91</v>
      </c>
      <c r="L55" s="69">
        <v>1092.74</v>
      </c>
      <c r="M55" s="69">
        <v>1092.74</v>
      </c>
      <c r="N55" s="41"/>
    </row>
    <row r="56" spans="1:14" ht="24" x14ac:dyDescent="0.3">
      <c r="A56" s="47" t="s">
        <v>3274</v>
      </c>
      <c r="B56" s="63" t="s">
        <v>174</v>
      </c>
      <c r="C56" s="64" t="s">
        <v>170</v>
      </c>
      <c r="D56" s="65">
        <v>93655</v>
      </c>
      <c r="E56" s="66" t="s">
        <v>175</v>
      </c>
      <c r="F56" s="67" t="s">
        <v>101</v>
      </c>
      <c r="G56" s="68">
        <v>3</v>
      </c>
      <c r="H56" s="68">
        <v>1</v>
      </c>
      <c r="I56" s="69">
        <v>3</v>
      </c>
      <c r="J56" s="69">
        <v>8.65</v>
      </c>
      <c r="K56" s="69">
        <v>1.96</v>
      </c>
      <c r="L56" s="69">
        <v>31.83</v>
      </c>
      <c r="M56" s="69">
        <v>31.83</v>
      </c>
      <c r="N56" s="41"/>
    </row>
    <row r="57" spans="1:14" ht="24" x14ac:dyDescent="0.3">
      <c r="A57" s="47" t="s">
        <v>3275</v>
      </c>
      <c r="B57" s="63" t="s">
        <v>176</v>
      </c>
      <c r="C57" s="64" t="s">
        <v>170</v>
      </c>
      <c r="D57" s="65">
        <v>101897</v>
      </c>
      <c r="E57" s="66" t="s">
        <v>177</v>
      </c>
      <c r="F57" s="67" t="s">
        <v>101</v>
      </c>
      <c r="G57" s="68">
        <v>1</v>
      </c>
      <c r="H57" s="68">
        <v>1</v>
      </c>
      <c r="I57" s="69">
        <v>1</v>
      </c>
      <c r="J57" s="69">
        <v>751.39</v>
      </c>
      <c r="K57" s="69">
        <v>39.130000000000003</v>
      </c>
      <c r="L57" s="69">
        <v>790.52</v>
      </c>
      <c r="M57" s="69">
        <v>790.52</v>
      </c>
      <c r="N57" s="41"/>
    </row>
    <row r="58" spans="1:14" x14ac:dyDescent="0.25">
      <c r="A58" s="47" t="s">
        <v>3276</v>
      </c>
      <c r="B58" s="63" t="s">
        <v>178</v>
      </c>
      <c r="C58" s="64" t="s">
        <v>104</v>
      </c>
      <c r="D58" s="65">
        <v>71175</v>
      </c>
      <c r="E58" s="66" t="s">
        <v>179</v>
      </c>
      <c r="F58" s="67" t="s">
        <v>101</v>
      </c>
      <c r="G58" s="68">
        <v>1</v>
      </c>
      <c r="H58" s="68">
        <v>1</v>
      </c>
      <c r="I58" s="69">
        <v>1</v>
      </c>
      <c r="J58" s="69">
        <v>255.03</v>
      </c>
      <c r="K58" s="69">
        <v>26.68</v>
      </c>
      <c r="L58" s="69">
        <v>281.70999999999998</v>
      </c>
      <c r="M58" s="69">
        <v>281.70999999999998</v>
      </c>
      <c r="N58" s="40"/>
    </row>
    <row r="59" spans="1:14" ht="24" x14ac:dyDescent="0.3">
      <c r="A59" s="47" t="s">
        <v>3277</v>
      </c>
      <c r="B59" s="63" t="s">
        <v>180</v>
      </c>
      <c r="C59" s="64" t="s">
        <v>170</v>
      </c>
      <c r="D59" s="65">
        <v>93670</v>
      </c>
      <c r="E59" s="66" t="s">
        <v>181</v>
      </c>
      <c r="F59" s="67" t="s">
        <v>101</v>
      </c>
      <c r="G59" s="68">
        <v>4</v>
      </c>
      <c r="H59" s="68">
        <v>1</v>
      </c>
      <c r="I59" s="69">
        <v>4</v>
      </c>
      <c r="J59" s="69">
        <v>53.96</v>
      </c>
      <c r="K59" s="69">
        <v>5.87</v>
      </c>
      <c r="L59" s="69">
        <v>239.32</v>
      </c>
      <c r="M59" s="69">
        <v>239.32</v>
      </c>
      <c r="N59" s="41"/>
    </row>
    <row r="60" spans="1:14" ht="24" x14ac:dyDescent="0.3">
      <c r="A60" s="47" t="s">
        <v>3278</v>
      </c>
      <c r="B60" s="63" t="s">
        <v>182</v>
      </c>
      <c r="C60" s="64" t="s">
        <v>170</v>
      </c>
      <c r="D60" s="65">
        <v>93671</v>
      </c>
      <c r="E60" s="66" t="s">
        <v>183</v>
      </c>
      <c r="F60" s="67" t="s">
        <v>101</v>
      </c>
      <c r="G60" s="68">
        <v>5</v>
      </c>
      <c r="H60" s="68">
        <v>1</v>
      </c>
      <c r="I60" s="69">
        <v>5</v>
      </c>
      <c r="J60" s="69">
        <v>55.32</v>
      </c>
      <c r="K60" s="69">
        <v>8.07</v>
      </c>
      <c r="L60" s="69">
        <v>316.95</v>
      </c>
      <c r="M60" s="69">
        <v>316.95</v>
      </c>
      <c r="N60" s="41"/>
    </row>
    <row r="61" spans="1:14" ht="24" x14ac:dyDescent="0.3">
      <c r="A61" s="47" t="s">
        <v>3279</v>
      </c>
      <c r="B61" s="63" t="s">
        <v>184</v>
      </c>
      <c r="C61" s="64" t="s">
        <v>170</v>
      </c>
      <c r="D61" s="65">
        <v>93672</v>
      </c>
      <c r="E61" s="70" t="s">
        <v>3149</v>
      </c>
      <c r="F61" s="67" t="s">
        <v>101</v>
      </c>
      <c r="G61" s="68">
        <v>1</v>
      </c>
      <c r="H61" s="68">
        <v>1</v>
      </c>
      <c r="I61" s="69">
        <v>1</v>
      </c>
      <c r="J61" s="69">
        <v>56.94</v>
      </c>
      <c r="K61" s="69">
        <v>11.99</v>
      </c>
      <c r="L61" s="69">
        <v>68.930000000000007</v>
      </c>
      <c r="M61" s="69">
        <v>68.930000000000007</v>
      </c>
      <c r="N61" s="41"/>
    </row>
    <row r="62" spans="1:14" x14ac:dyDescent="0.25">
      <c r="A62" s="47" t="s">
        <v>3280</v>
      </c>
      <c r="B62" s="63" t="s">
        <v>185</v>
      </c>
      <c r="C62" s="64" t="s">
        <v>104</v>
      </c>
      <c r="D62" s="65">
        <v>71184</v>
      </c>
      <c r="E62" s="66" t="s">
        <v>186</v>
      </c>
      <c r="F62" s="67" t="s">
        <v>101</v>
      </c>
      <c r="G62" s="68">
        <v>3</v>
      </c>
      <c r="H62" s="68">
        <v>1</v>
      </c>
      <c r="I62" s="69">
        <v>3</v>
      </c>
      <c r="J62" s="69">
        <v>72.010000000000005</v>
      </c>
      <c r="K62" s="69">
        <v>29.65</v>
      </c>
      <c r="L62" s="69">
        <v>304.98</v>
      </c>
      <c r="M62" s="69">
        <v>304.98</v>
      </c>
      <c r="N62" s="40"/>
    </row>
    <row r="63" spans="1:14" ht="24" x14ac:dyDescent="0.3">
      <c r="A63" s="47" t="s">
        <v>3281</v>
      </c>
      <c r="B63" s="63" t="s">
        <v>187</v>
      </c>
      <c r="C63" s="64" t="s">
        <v>170</v>
      </c>
      <c r="D63" s="65">
        <v>97670</v>
      </c>
      <c r="E63" s="66" t="s">
        <v>188</v>
      </c>
      <c r="F63" s="67" t="s">
        <v>123</v>
      </c>
      <c r="G63" s="68">
        <v>40</v>
      </c>
      <c r="H63" s="68">
        <v>1</v>
      </c>
      <c r="I63" s="69">
        <v>40</v>
      </c>
      <c r="J63" s="69">
        <v>12.31</v>
      </c>
      <c r="K63" s="69">
        <v>5.08</v>
      </c>
      <c r="L63" s="69">
        <v>695.6</v>
      </c>
      <c r="M63" s="69">
        <v>695.6</v>
      </c>
      <c r="N63" s="41"/>
    </row>
    <row r="64" spans="1:14" ht="24" x14ac:dyDescent="0.3">
      <c r="A64" s="47" t="s">
        <v>3282</v>
      </c>
      <c r="B64" s="63" t="s">
        <v>189</v>
      </c>
      <c r="C64" s="64" t="s">
        <v>170</v>
      </c>
      <c r="D64" s="65">
        <v>91860</v>
      </c>
      <c r="E64" s="66" t="s">
        <v>190</v>
      </c>
      <c r="F64" s="67" t="s">
        <v>123</v>
      </c>
      <c r="G64" s="68">
        <v>120</v>
      </c>
      <c r="H64" s="68">
        <v>1</v>
      </c>
      <c r="I64" s="69">
        <v>120</v>
      </c>
      <c r="J64" s="69">
        <v>4.67</v>
      </c>
      <c r="K64" s="69">
        <v>4.93</v>
      </c>
      <c r="L64" s="69">
        <v>1152</v>
      </c>
      <c r="M64" s="69">
        <v>1152</v>
      </c>
      <c r="N64" s="41"/>
    </row>
    <row r="65" spans="1:14" ht="24" x14ac:dyDescent="0.3">
      <c r="A65" s="47" t="s">
        <v>3283</v>
      </c>
      <c r="B65" s="63" t="s">
        <v>191</v>
      </c>
      <c r="C65" s="64" t="s">
        <v>170</v>
      </c>
      <c r="D65" s="65">
        <v>97668</v>
      </c>
      <c r="E65" s="66" t="s">
        <v>192</v>
      </c>
      <c r="F65" s="67" t="s">
        <v>123</v>
      </c>
      <c r="G65" s="68">
        <v>110</v>
      </c>
      <c r="H65" s="68">
        <v>1</v>
      </c>
      <c r="I65" s="69">
        <v>110</v>
      </c>
      <c r="J65" s="69">
        <v>6.36</v>
      </c>
      <c r="K65" s="69">
        <v>2.78</v>
      </c>
      <c r="L65" s="69">
        <v>1005.4</v>
      </c>
      <c r="M65" s="69">
        <v>1005.4</v>
      </c>
      <c r="N65" s="41"/>
    </row>
    <row r="66" spans="1:14" ht="24" x14ac:dyDescent="0.3">
      <c r="A66" s="47" t="s">
        <v>3284</v>
      </c>
      <c r="B66" s="63" t="s">
        <v>193</v>
      </c>
      <c r="C66" s="64" t="s">
        <v>170</v>
      </c>
      <c r="D66" s="65">
        <v>97669</v>
      </c>
      <c r="E66" s="66" t="s">
        <v>194</v>
      </c>
      <c r="F66" s="67" t="s">
        <v>123</v>
      </c>
      <c r="G66" s="68">
        <v>15</v>
      </c>
      <c r="H66" s="68">
        <v>1</v>
      </c>
      <c r="I66" s="69">
        <v>15</v>
      </c>
      <c r="J66" s="69">
        <v>9.1</v>
      </c>
      <c r="K66" s="69">
        <v>4.46</v>
      </c>
      <c r="L66" s="69">
        <v>203.4</v>
      </c>
      <c r="M66" s="69">
        <v>203.4</v>
      </c>
      <c r="N66" s="41"/>
    </row>
    <row r="67" spans="1:14" x14ac:dyDescent="0.25">
      <c r="A67" s="47" t="s">
        <v>3285</v>
      </c>
      <c r="B67" s="63" t="s">
        <v>195</v>
      </c>
      <c r="C67" s="64" t="s">
        <v>104</v>
      </c>
      <c r="D67" s="65">
        <v>72205</v>
      </c>
      <c r="E67" s="66" t="s">
        <v>196</v>
      </c>
      <c r="F67" s="67" t="s">
        <v>101</v>
      </c>
      <c r="G67" s="68">
        <v>1</v>
      </c>
      <c r="H67" s="68">
        <v>1</v>
      </c>
      <c r="I67" s="69">
        <v>1</v>
      </c>
      <c r="J67" s="69">
        <v>1862.88</v>
      </c>
      <c r="K67" s="69">
        <v>177.9</v>
      </c>
      <c r="L67" s="69">
        <v>2040.78</v>
      </c>
      <c r="M67" s="69">
        <v>2040.78</v>
      </c>
      <c r="N67" s="40"/>
    </row>
    <row r="68" spans="1:14" x14ac:dyDescent="0.25">
      <c r="A68" s="47" t="s">
        <v>3286</v>
      </c>
      <c r="B68" s="72" t="s">
        <v>197</v>
      </c>
      <c r="C68" s="73"/>
      <c r="D68" s="73"/>
      <c r="E68" s="74" t="s">
        <v>198</v>
      </c>
      <c r="F68" s="73"/>
      <c r="G68" s="75"/>
      <c r="H68" s="75"/>
      <c r="I68" s="75"/>
      <c r="J68" s="75"/>
      <c r="K68" s="75"/>
      <c r="L68" s="76">
        <v>4292.4699999999993</v>
      </c>
      <c r="M68" s="76">
        <v>4292.4699999999993</v>
      </c>
      <c r="N68" s="40"/>
    </row>
    <row r="69" spans="1:14" x14ac:dyDescent="0.25">
      <c r="A69" s="47" t="s">
        <v>3287</v>
      </c>
      <c r="B69" s="63" t="s">
        <v>199</v>
      </c>
      <c r="C69" s="64" t="s">
        <v>104</v>
      </c>
      <c r="D69" s="65">
        <v>70285</v>
      </c>
      <c r="E69" s="66" t="s">
        <v>200</v>
      </c>
      <c r="F69" s="67" t="s">
        <v>101</v>
      </c>
      <c r="G69" s="68">
        <v>20</v>
      </c>
      <c r="H69" s="68">
        <v>1</v>
      </c>
      <c r="I69" s="69">
        <v>20</v>
      </c>
      <c r="J69" s="69">
        <v>4.6500000000000004</v>
      </c>
      <c r="K69" s="69">
        <v>5.92</v>
      </c>
      <c r="L69" s="69">
        <v>211.4</v>
      </c>
      <c r="M69" s="69">
        <v>211.4</v>
      </c>
      <c r="N69" s="40"/>
    </row>
    <row r="70" spans="1:14" x14ac:dyDescent="0.25">
      <c r="A70" s="47" t="s">
        <v>3288</v>
      </c>
      <c r="B70" s="63" t="s">
        <v>201</v>
      </c>
      <c r="C70" s="64" t="s">
        <v>104</v>
      </c>
      <c r="D70" s="65">
        <v>70287</v>
      </c>
      <c r="E70" s="66" t="s">
        <v>202</v>
      </c>
      <c r="F70" s="67" t="s">
        <v>101</v>
      </c>
      <c r="G70" s="68">
        <v>8</v>
      </c>
      <c r="H70" s="68">
        <v>1</v>
      </c>
      <c r="I70" s="69">
        <v>8</v>
      </c>
      <c r="J70" s="69">
        <v>6.02</v>
      </c>
      <c r="K70" s="69">
        <v>5.92</v>
      </c>
      <c r="L70" s="69">
        <v>95.52</v>
      </c>
      <c r="M70" s="69">
        <v>95.52</v>
      </c>
      <c r="N70" s="40"/>
    </row>
    <row r="71" spans="1:14" x14ac:dyDescent="0.25">
      <c r="A71" s="47" t="s">
        <v>3289</v>
      </c>
      <c r="B71" s="63" t="s">
        <v>203</v>
      </c>
      <c r="C71" s="64" t="s">
        <v>104</v>
      </c>
      <c r="D71" s="65">
        <v>70305</v>
      </c>
      <c r="E71" s="66" t="s">
        <v>204</v>
      </c>
      <c r="F71" s="67" t="s">
        <v>101</v>
      </c>
      <c r="G71" s="68">
        <v>4</v>
      </c>
      <c r="H71" s="68">
        <v>1</v>
      </c>
      <c r="I71" s="69">
        <v>4</v>
      </c>
      <c r="J71" s="69">
        <v>24.84</v>
      </c>
      <c r="K71" s="69">
        <v>14.82</v>
      </c>
      <c r="L71" s="69">
        <v>158.63999999999999</v>
      </c>
      <c r="M71" s="69">
        <v>158.63999999999999</v>
      </c>
      <c r="N71" s="40"/>
    </row>
    <row r="72" spans="1:14" ht="24" x14ac:dyDescent="0.3">
      <c r="A72" s="47" t="s">
        <v>3290</v>
      </c>
      <c r="B72" s="63" t="s">
        <v>205</v>
      </c>
      <c r="C72" s="64" t="s">
        <v>170</v>
      </c>
      <c r="D72" s="65">
        <v>91924</v>
      </c>
      <c r="E72" s="66" t="s">
        <v>206</v>
      </c>
      <c r="F72" s="67" t="s">
        <v>123</v>
      </c>
      <c r="G72" s="68">
        <v>15</v>
      </c>
      <c r="H72" s="68">
        <v>1</v>
      </c>
      <c r="I72" s="69">
        <v>15</v>
      </c>
      <c r="J72" s="69">
        <v>1.61</v>
      </c>
      <c r="K72" s="69">
        <v>0.67</v>
      </c>
      <c r="L72" s="69">
        <v>34.200000000000003</v>
      </c>
      <c r="M72" s="69">
        <v>34.200000000000003</v>
      </c>
      <c r="N72" s="41"/>
    </row>
    <row r="73" spans="1:14" x14ac:dyDescent="0.25">
      <c r="A73" s="47" t="s">
        <v>3291</v>
      </c>
      <c r="B73" s="63" t="s">
        <v>207</v>
      </c>
      <c r="C73" s="64" t="s">
        <v>104</v>
      </c>
      <c r="D73" s="65">
        <v>70561</v>
      </c>
      <c r="E73" s="66" t="s">
        <v>208</v>
      </c>
      <c r="F73" s="67" t="s">
        <v>123</v>
      </c>
      <c r="G73" s="68">
        <v>30</v>
      </c>
      <c r="H73" s="68">
        <v>1</v>
      </c>
      <c r="I73" s="69">
        <v>30</v>
      </c>
      <c r="J73" s="69">
        <v>7.59</v>
      </c>
      <c r="K73" s="69">
        <v>4.03</v>
      </c>
      <c r="L73" s="69">
        <v>348.6</v>
      </c>
      <c r="M73" s="69">
        <v>348.6</v>
      </c>
      <c r="N73" s="40"/>
    </row>
    <row r="74" spans="1:14" x14ac:dyDescent="0.25">
      <c r="A74" s="47" t="s">
        <v>3292</v>
      </c>
      <c r="B74" s="63" t="s">
        <v>209</v>
      </c>
      <c r="C74" s="64" t="s">
        <v>104</v>
      </c>
      <c r="D74" s="65">
        <v>70705</v>
      </c>
      <c r="E74" s="66" t="s">
        <v>210</v>
      </c>
      <c r="F74" s="67" t="s">
        <v>101</v>
      </c>
      <c r="G74" s="68">
        <v>1</v>
      </c>
      <c r="H74" s="68">
        <v>1</v>
      </c>
      <c r="I74" s="69">
        <v>1</v>
      </c>
      <c r="J74" s="69">
        <v>375.75</v>
      </c>
      <c r="K74" s="69">
        <v>59.3</v>
      </c>
      <c r="L74" s="69">
        <v>435.05</v>
      </c>
      <c r="M74" s="69">
        <v>435.05</v>
      </c>
      <c r="N74" s="40"/>
    </row>
    <row r="75" spans="1:14" x14ac:dyDescent="0.25">
      <c r="A75" s="47" t="s">
        <v>3293</v>
      </c>
      <c r="B75" s="63" t="s">
        <v>211</v>
      </c>
      <c r="C75" s="64" t="s">
        <v>104</v>
      </c>
      <c r="D75" s="65">
        <v>70764</v>
      </c>
      <c r="E75" s="66" t="s">
        <v>212</v>
      </c>
      <c r="F75" s="67" t="s">
        <v>123</v>
      </c>
      <c r="G75" s="68">
        <v>6</v>
      </c>
      <c r="H75" s="68">
        <v>1</v>
      </c>
      <c r="I75" s="69">
        <v>6</v>
      </c>
      <c r="J75" s="69">
        <v>59.15</v>
      </c>
      <c r="K75" s="69">
        <v>2.96</v>
      </c>
      <c r="L75" s="69">
        <v>372.66</v>
      </c>
      <c r="M75" s="69">
        <v>372.66</v>
      </c>
      <c r="N75" s="40"/>
    </row>
    <row r="76" spans="1:14" x14ac:dyDescent="0.25">
      <c r="A76" s="47" t="s">
        <v>3294</v>
      </c>
      <c r="B76" s="63" t="s">
        <v>213</v>
      </c>
      <c r="C76" s="64" t="s">
        <v>104</v>
      </c>
      <c r="D76" s="65">
        <v>81894</v>
      </c>
      <c r="E76" s="66" t="s">
        <v>214</v>
      </c>
      <c r="F76" s="67" t="s">
        <v>101</v>
      </c>
      <c r="G76" s="68">
        <v>2</v>
      </c>
      <c r="H76" s="68">
        <v>1</v>
      </c>
      <c r="I76" s="69">
        <v>2</v>
      </c>
      <c r="J76" s="69">
        <v>36.46</v>
      </c>
      <c r="K76" s="69">
        <v>23.93</v>
      </c>
      <c r="L76" s="69">
        <v>120.78</v>
      </c>
      <c r="M76" s="69">
        <v>120.78</v>
      </c>
      <c r="N76" s="40"/>
    </row>
    <row r="77" spans="1:14" x14ac:dyDescent="0.25">
      <c r="A77" s="47" t="s">
        <v>3295</v>
      </c>
      <c r="B77" s="63" t="s">
        <v>215</v>
      </c>
      <c r="C77" s="64" t="s">
        <v>104</v>
      </c>
      <c r="D77" s="65">
        <v>70840</v>
      </c>
      <c r="E77" s="66" t="s">
        <v>216</v>
      </c>
      <c r="F77" s="67" t="s">
        <v>101</v>
      </c>
      <c r="G77" s="68">
        <v>2</v>
      </c>
      <c r="H77" s="68">
        <v>1</v>
      </c>
      <c r="I77" s="69">
        <v>2</v>
      </c>
      <c r="J77" s="69">
        <v>714.2</v>
      </c>
      <c r="K77" s="69">
        <v>107.76</v>
      </c>
      <c r="L77" s="69">
        <v>1643.92</v>
      </c>
      <c r="M77" s="69">
        <v>1643.92</v>
      </c>
      <c r="N77" s="40"/>
    </row>
    <row r="78" spans="1:14" x14ac:dyDescent="0.25">
      <c r="A78" s="47" t="s">
        <v>3296</v>
      </c>
      <c r="B78" s="63" t="s">
        <v>217</v>
      </c>
      <c r="C78" s="64" t="s">
        <v>104</v>
      </c>
      <c r="D78" s="65">
        <v>70892</v>
      </c>
      <c r="E78" s="66" t="s">
        <v>218</v>
      </c>
      <c r="F78" s="67" t="s">
        <v>101</v>
      </c>
      <c r="G78" s="68">
        <v>1</v>
      </c>
      <c r="H78" s="68">
        <v>1</v>
      </c>
      <c r="I78" s="69">
        <v>1</v>
      </c>
      <c r="J78" s="69">
        <v>110.32</v>
      </c>
      <c r="K78" s="69">
        <v>80.05</v>
      </c>
      <c r="L78" s="69">
        <v>190.37</v>
      </c>
      <c r="M78" s="69">
        <v>190.37</v>
      </c>
      <c r="N78" s="40"/>
    </row>
    <row r="79" spans="1:14" x14ac:dyDescent="0.3">
      <c r="A79" s="47" t="s">
        <v>3297</v>
      </c>
      <c r="B79" s="63" t="s">
        <v>219</v>
      </c>
      <c r="C79" s="64" t="s">
        <v>104</v>
      </c>
      <c r="D79" s="65">
        <v>71062</v>
      </c>
      <c r="E79" s="66" t="s">
        <v>220</v>
      </c>
      <c r="F79" s="67" t="s">
        <v>101</v>
      </c>
      <c r="G79" s="68">
        <v>2</v>
      </c>
      <c r="H79" s="68">
        <v>1</v>
      </c>
      <c r="I79" s="69">
        <v>2</v>
      </c>
      <c r="J79" s="69">
        <v>80.37</v>
      </c>
      <c r="K79" s="69">
        <v>65.23</v>
      </c>
      <c r="L79" s="69">
        <v>291.2</v>
      </c>
      <c r="M79" s="69">
        <v>291.2</v>
      </c>
      <c r="N79" s="41"/>
    </row>
    <row r="80" spans="1:14" ht="24" x14ac:dyDescent="0.3">
      <c r="A80" s="47" t="s">
        <v>3298</v>
      </c>
      <c r="B80" s="63" t="s">
        <v>221</v>
      </c>
      <c r="C80" s="64" t="s">
        <v>170</v>
      </c>
      <c r="D80" s="65">
        <v>93654</v>
      </c>
      <c r="E80" s="70" t="s">
        <v>3150</v>
      </c>
      <c r="F80" s="67" t="s">
        <v>101</v>
      </c>
      <c r="G80" s="68">
        <v>2</v>
      </c>
      <c r="H80" s="68">
        <v>1</v>
      </c>
      <c r="I80" s="69">
        <v>2</v>
      </c>
      <c r="J80" s="69">
        <v>8.24</v>
      </c>
      <c r="K80" s="69">
        <v>1.38</v>
      </c>
      <c r="L80" s="69">
        <v>19.239999999999998</v>
      </c>
      <c r="M80" s="69">
        <v>19.239999999999998</v>
      </c>
      <c r="N80" s="41"/>
    </row>
    <row r="81" spans="1:14" ht="24" x14ac:dyDescent="0.3">
      <c r="A81" s="47" t="s">
        <v>3299</v>
      </c>
      <c r="B81" s="63" t="s">
        <v>222</v>
      </c>
      <c r="C81" s="64" t="s">
        <v>170</v>
      </c>
      <c r="D81" s="65">
        <v>93655</v>
      </c>
      <c r="E81" s="66" t="s">
        <v>175</v>
      </c>
      <c r="F81" s="67" t="s">
        <v>101</v>
      </c>
      <c r="G81" s="68">
        <v>3</v>
      </c>
      <c r="H81" s="68">
        <v>1</v>
      </c>
      <c r="I81" s="69">
        <v>3</v>
      </c>
      <c r="J81" s="69">
        <v>8.65</v>
      </c>
      <c r="K81" s="69">
        <v>1.96</v>
      </c>
      <c r="L81" s="69">
        <v>31.83</v>
      </c>
      <c r="M81" s="69">
        <v>31.83</v>
      </c>
      <c r="N81" s="41"/>
    </row>
    <row r="82" spans="1:14" x14ac:dyDescent="0.25">
      <c r="A82" s="47" t="s">
        <v>3300</v>
      </c>
      <c r="B82" s="63" t="s">
        <v>223</v>
      </c>
      <c r="C82" s="64" t="s">
        <v>104</v>
      </c>
      <c r="D82" s="65">
        <v>71184</v>
      </c>
      <c r="E82" s="66" t="s">
        <v>186</v>
      </c>
      <c r="F82" s="67" t="s">
        <v>101</v>
      </c>
      <c r="G82" s="68">
        <v>3</v>
      </c>
      <c r="H82" s="68">
        <v>1</v>
      </c>
      <c r="I82" s="69">
        <v>3</v>
      </c>
      <c r="J82" s="69">
        <v>72.010000000000005</v>
      </c>
      <c r="K82" s="69">
        <v>29.65</v>
      </c>
      <c r="L82" s="69">
        <v>304.98</v>
      </c>
      <c r="M82" s="69">
        <v>304.98</v>
      </c>
      <c r="N82" s="40"/>
    </row>
    <row r="83" spans="1:14" x14ac:dyDescent="0.25">
      <c r="A83" s="47" t="s">
        <v>3301</v>
      </c>
      <c r="B83" s="63" t="s">
        <v>224</v>
      </c>
      <c r="C83" s="64" t="s">
        <v>104</v>
      </c>
      <c r="D83" s="65">
        <v>72630</v>
      </c>
      <c r="E83" s="66" t="s">
        <v>225</v>
      </c>
      <c r="F83" s="67" t="s">
        <v>123</v>
      </c>
      <c r="G83" s="68">
        <v>2</v>
      </c>
      <c r="H83" s="68">
        <v>1</v>
      </c>
      <c r="I83" s="69">
        <v>2</v>
      </c>
      <c r="J83" s="69">
        <v>8.15</v>
      </c>
      <c r="K83" s="69">
        <v>8.89</v>
      </c>
      <c r="L83" s="69">
        <v>34.08</v>
      </c>
      <c r="M83" s="69">
        <v>34.08</v>
      </c>
      <c r="N83" s="40"/>
    </row>
    <row r="84" spans="1:14" x14ac:dyDescent="0.25">
      <c r="A84" s="47" t="s">
        <v>3302</v>
      </c>
      <c r="B84" s="72" t="s">
        <v>226</v>
      </c>
      <c r="C84" s="73"/>
      <c r="D84" s="73"/>
      <c r="E84" s="74" t="s">
        <v>227</v>
      </c>
      <c r="F84" s="73"/>
      <c r="G84" s="75"/>
      <c r="H84" s="75"/>
      <c r="I84" s="75"/>
      <c r="J84" s="75"/>
      <c r="K84" s="75"/>
      <c r="L84" s="76">
        <v>61571.54</v>
      </c>
      <c r="M84" s="76">
        <v>61571.54</v>
      </c>
      <c r="N84" s="40"/>
    </row>
    <row r="85" spans="1:14" x14ac:dyDescent="0.25">
      <c r="A85" s="47" t="s">
        <v>3303</v>
      </c>
      <c r="B85" s="63" t="s">
        <v>228</v>
      </c>
      <c r="C85" s="64" t="s">
        <v>104</v>
      </c>
      <c r="D85" s="65">
        <v>70371</v>
      </c>
      <c r="E85" s="66" t="s">
        <v>229</v>
      </c>
      <c r="F85" s="67" t="s">
        <v>101</v>
      </c>
      <c r="G85" s="68">
        <v>42</v>
      </c>
      <c r="H85" s="68">
        <v>1</v>
      </c>
      <c r="I85" s="69">
        <v>42</v>
      </c>
      <c r="J85" s="69">
        <v>1.1599999999999999</v>
      </c>
      <c r="K85" s="69">
        <v>0.3</v>
      </c>
      <c r="L85" s="69">
        <v>61.32</v>
      </c>
      <c r="M85" s="69">
        <v>61.32</v>
      </c>
      <c r="N85" s="40"/>
    </row>
    <row r="86" spans="1:14" x14ac:dyDescent="0.25">
      <c r="A86" s="47" t="s">
        <v>3304</v>
      </c>
      <c r="B86" s="63" t="s">
        <v>230</v>
      </c>
      <c r="C86" s="64" t="s">
        <v>104</v>
      </c>
      <c r="D86" s="65">
        <v>70391</v>
      </c>
      <c r="E86" s="66" t="s">
        <v>231</v>
      </c>
      <c r="F86" s="67" t="s">
        <v>101</v>
      </c>
      <c r="G86" s="68">
        <v>150</v>
      </c>
      <c r="H86" s="68">
        <v>1</v>
      </c>
      <c r="I86" s="69">
        <v>150</v>
      </c>
      <c r="J86" s="69">
        <v>0.14000000000000001</v>
      </c>
      <c r="K86" s="69">
        <v>0.47</v>
      </c>
      <c r="L86" s="69">
        <v>91.5</v>
      </c>
      <c r="M86" s="69">
        <v>91.5</v>
      </c>
      <c r="N86" s="40"/>
    </row>
    <row r="87" spans="1:14" ht="24" x14ac:dyDescent="0.3">
      <c r="A87" s="47" t="s">
        <v>3305</v>
      </c>
      <c r="B87" s="63" t="s">
        <v>232</v>
      </c>
      <c r="C87" s="64" t="s">
        <v>170</v>
      </c>
      <c r="D87" s="65">
        <v>91924</v>
      </c>
      <c r="E87" s="70" t="s">
        <v>3151</v>
      </c>
      <c r="F87" s="67" t="s">
        <v>123</v>
      </c>
      <c r="G87" s="68">
        <v>230</v>
      </c>
      <c r="H87" s="68">
        <v>1</v>
      </c>
      <c r="I87" s="69">
        <v>230</v>
      </c>
      <c r="J87" s="69">
        <v>1.61</v>
      </c>
      <c r="K87" s="69">
        <v>0.67</v>
      </c>
      <c r="L87" s="69">
        <v>524.4</v>
      </c>
      <c r="M87" s="69">
        <v>524.4</v>
      </c>
      <c r="N87" s="41"/>
    </row>
    <row r="88" spans="1:14" ht="24" x14ac:dyDescent="0.3">
      <c r="A88" s="47" t="s">
        <v>3306</v>
      </c>
      <c r="B88" s="63" t="s">
        <v>233</v>
      </c>
      <c r="C88" s="64" t="s">
        <v>170</v>
      </c>
      <c r="D88" s="65">
        <v>91927</v>
      </c>
      <c r="E88" s="66" t="s">
        <v>234</v>
      </c>
      <c r="F88" s="67" t="s">
        <v>123</v>
      </c>
      <c r="G88" s="68">
        <v>1380</v>
      </c>
      <c r="H88" s="68">
        <v>1</v>
      </c>
      <c r="I88" s="69">
        <v>1380</v>
      </c>
      <c r="J88" s="69">
        <v>2.91</v>
      </c>
      <c r="K88" s="69">
        <v>0.84</v>
      </c>
      <c r="L88" s="69">
        <v>5175</v>
      </c>
      <c r="M88" s="69">
        <v>5175</v>
      </c>
      <c r="N88" s="41"/>
    </row>
    <row r="89" spans="1:14" ht="24" x14ac:dyDescent="0.3">
      <c r="A89" s="47" t="s">
        <v>3307</v>
      </c>
      <c r="B89" s="63" t="s">
        <v>235</v>
      </c>
      <c r="C89" s="64" t="s">
        <v>170</v>
      </c>
      <c r="D89" s="65">
        <v>97881</v>
      </c>
      <c r="E89" s="66" t="s">
        <v>236</v>
      </c>
      <c r="F89" s="67" t="s">
        <v>101</v>
      </c>
      <c r="G89" s="68">
        <v>21</v>
      </c>
      <c r="H89" s="68">
        <v>1</v>
      </c>
      <c r="I89" s="69">
        <v>21</v>
      </c>
      <c r="J89" s="69">
        <v>76.77</v>
      </c>
      <c r="K89" s="69">
        <v>15.79</v>
      </c>
      <c r="L89" s="69">
        <v>1943.76</v>
      </c>
      <c r="M89" s="69">
        <v>1943.76</v>
      </c>
      <c r="N89" s="41"/>
    </row>
    <row r="90" spans="1:14" ht="24" x14ac:dyDescent="0.3">
      <c r="A90" s="47" t="s">
        <v>3308</v>
      </c>
      <c r="B90" s="63" t="s">
        <v>237</v>
      </c>
      <c r="C90" s="64" t="s">
        <v>170</v>
      </c>
      <c r="D90" s="65">
        <v>91939</v>
      </c>
      <c r="E90" s="66" t="s">
        <v>238</v>
      </c>
      <c r="F90" s="67" t="s">
        <v>101</v>
      </c>
      <c r="G90" s="68">
        <v>22</v>
      </c>
      <c r="H90" s="68">
        <v>1</v>
      </c>
      <c r="I90" s="69">
        <v>22</v>
      </c>
      <c r="J90" s="69">
        <v>7</v>
      </c>
      <c r="K90" s="69">
        <v>16.420000000000002</v>
      </c>
      <c r="L90" s="69">
        <v>515.24</v>
      </c>
      <c r="M90" s="69">
        <v>515.24</v>
      </c>
      <c r="N90" s="41"/>
    </row>
    <row r="91" spans="1:14" ht="24" x14ac:dyDescent="0.3">
      <c r="A91" s="47" t="s">
        <v>3309</v>
      </c>
      <c r="B91" s="63" t="s">
        <v>239</v>
      </c>
      <c r="C91" s="64" t="s">
        <v>170</v>
      </c>
      <c r="D91" s="65">
        <v>91940</v>
      </c>
      <c r="E91" s="70" t="s">
        <v>3152</v>
      </c>
      <c r="F91" s="67" t="s">
        <v>101</v>
      </c>
      <c r="G91" s="68">
        <v>2</v>
      </c>
      <c r="H91" s="68">
        <v>1</v>
      </c>
      <c r="I91" s="69">
        <v>2</v>
      </c>
      <c r="J91" s="69">
        <v>4.42</v>
      </c>
      <c r="K91" s="69">
        <v>8.7200000000000006</v>
      </c>
      <c r="L91" s="69">
        <v>26.28</v>
      </c>
      <c r="M91" s="69">
        <v>26.28</v>
      </c>
      <c r="N91" s="41"/>
    </row>
    <row r="92" spans="1:14" x14ac:dyDescent="0.25">
      <c r="A92" s="47" t="s">
        <v>3310</v>
      </c>
      <c r="B92" s="63" t="s">
        <v>240</v>
      </c>
      <c r="C92" s="64" t="s">
        <v>104</v>
      </c>
      <c r="D92" s="65">
        <v>70930</v>
      </c>
      <c r="E92" s="66" t="s">
        <v>241</v>
      </c>
      <c r="F92" s="67" t="s">
        <v>101</v>
      </c>
      <c r="G92" s="68">
        <v>46</v>
      </c>
      <c r="H92" s="68">
        <v>1</v>
      </c>
      <c r="I92" s="69">
        <v>46</v>
      </c>
      <c r="J92" s="69">
        <v>1.78</v>
      </c>
      <c r="K92" s="69">
        <v>2.37</v>
      </c>
      <c r="L92" s="69">
        <v>190.9</v>
      </c>
      <c r="M92" s="69">
        <v>190.9</v>
      </c>
      <c r="N92" s="40"/>
    </row>
    <row r="93" spans="1:14" x14ac:dyDescent="0.25">
      <c r="A93" s="47" t="s">
        <v>3311</v>
      </c>
      <c r="B93" s="63" t="s">
        <v>242</v>
      </c>
      <c r="C93" s="64" t="s">
        <v>104</v>
      </c>
      <c r="D93" s="65">
        <v>70929</v>
      </c>
      <c r="E93" s="66" t="s">
        <v>243</v>
      </c>
      <c r="F93" s="67" t="s">
        <v>101</v>
      </c>
      <c r="G93" s="68">
        <v>25</v>
      </c>
      <c r="H93" s="68">
        <v>1</v>
      </c>
      <c r="I93" s="69">
        <v>25</v>
      </c>
      <c r="J93" s="69">
        <v>7.04</v>
      </c>
      <c r="K93" s="69">
        <v>10.07</v>
      </c>
      <c r="L93" s="69">
        <v>427.75</v>
      </c>
      <c r="M93" s="69">
        <v>427.75</v>
      </c>
      <c r="N93" s="40"/>
    </row>
    <row r="94" spans="1:14" x14ac:dyDescent="0.25">
      <c r="A94" s="47" t="s">
        <v>3312</v>
      </c>
      <c r="B94" s="63" t="s">
        <v>244</v>
      </c>
      <c r="C94" s="64" t="s">
        <v>104</v>
      </c>
      <c r="D94" s="65">
        <v>70932</v>
      </c>
      <c r="E94" s="66" t="s">
        <v>245</v>
      </c>
      <c r="F94" s="67" t="s">
        <v>101</v>
      </c>
      <c r="G94" s="68">
        <v>79</v>
      </c>
      <c r="H94" s="68">
        <v>1</v>
      </c>
      <c r="I94" s="69">
        <v>79</v>
      </c>
      <c r="J94" s="69">
        <v>0.2</v>
      </c>
      <c r="K94" s="69">
        <v>0.88</v>
      </c>
      <c r="L94" s="69">
        <v>85.32</v>
      </c>
      <c r="M94" s="69">
        <v>85.32</v>
      </c>
      <c r="N94" s="40"/>
    </row>
    <row r="95" spans="1:14" x14ac:dyDescent="0.25">
      <c r="A95" s="47" t="s">
        <v>3313</v>
      </c>
      <c r="B95" s="63" t="s">
        <v>246</v>
      </c>
      <c r="C95" s="64" t="s">
        <v>104</v>
      </c>
      <c r="D95" s="65">
        <v>71151</v>
      </c>
      <c r="E95" s="66" t="s">
        <v>247</v>
      </c>
      <c r="F95" s="67" t="s">
        <v>101</v>
      </c>
      <c r="G95" s="68">
        <v>2</v>
      </c>
      <c r="H95" s="68">
        <v>1</v>
      </c>
      <c r="I95" s="69">
        <v>2</v>
      </c>
      <c r="J95" s="69">
        <v>5.16</v>
      </c>
      <c r="K95" s="69">
        <v>3.84</v>
      </c>
      <c r="L95" s="69">
        <v>18</v>
      </c>
      <c r="M95" s="69">
        <v>18</v>
      </c>
      <c r="N95" s="40"/>
    </row>
    <row r="96" spans="1:14" ht="24" x14ac:dyDescent="0.3">
      <c r="A96" s="47" t="s">
        <v>3314</v>
      </c>
      <c r="B96" s="63" t="s">
        <v>248</v>
      </c>
      <c r="C96" s="64" t="s">
        <v>170</v>
      </c>
      <c r="D96" s="65">
        <v>93654</v>
      </c>
      <c r="E96" s="66" t="s">
        <v>249</v>
      </c>
      <c r="F96" s="67" t="s">
        <v>101</v>
      </c>
      <c r="G96" s="68">
        <v>2</v>
      </c>
      <c r="H96" s="68">
        <v>1</v>
      </c>
      <c r="I96" s="69">
        <v>2</v>
      </c>
      <c r="J96" s="69">
        <v>8.24</v>
      </c>
      <c r="K96" s="69">
        <v>1.38</v>
      </c>
      <c r="L96" s="69">
        <v>19.239999999999998</v>
      </c>
      <c r="M96" s="69">
        <v>19.239999999999998</v>
      </c>
      <c r="N96" s="41"/>
    </row>
    <row r="97" spans="1:14" x14ac:dyDescent="0.25">
      <c r="A97" s="47" t="s">
        <v>3315</v>
      </c>
      <c r="B97" s="63" t="s">
        <v>250</v>
      </c>
      <c r="C97" s="64" t="s">
        <v>104</v>
      </c>
      <c r="D97" s="65">
        <v>71251</v>
      </c>
      <c r="E97" s="66" t="s">
        <v>251</v>
      </c>
      <c r="F97" s="67" t="s">
        <v>123</v>
      </c>
      <c r="G97" s="68">
        <v>63</v>
      </c>
      <c r="H97" s="68">
        <v>1</v>
      </c>
      <c r="I97" s="69">
        <v>63</v>
      </c>
      <c r="J97" s="69">
        <v>6.88</v>
      </c>
      <c r="K97" s="69">
        <v>8.89</v>
      </c>
      <c r="L97" s="69">
        <v>993.51</v>
      </c>
      <c r="M97" s="69">
        <v>993.51</v>
      </c>
      <c r="N97" s="40"/>
    </row>
    <row r="98" spans="1:14" ht="24" x14ac:dyDescent="0.3">
      <c r="A98" s="47" t="s">
        <v>3316</v>
      </c>
      <c r="B98" s="63" t="s">
        <v>252</v>
      </c>
      <c r="C98" s="64" t="s">
        <v>170</v>
      </c>
      <c r="D98" s="65">
        <v>91855</v>
      </c>
      <c r="E98" s="66" t="s">
        <v>253</v>
      </c>
      <c r="F98" s="67" t="s">
        <v>123</v>
      </c>
      <c r="G98" s="68">
        <v>290</v>
      </c>
      <c r="H98" s="68">
        <v>1</v>
      </c>
      <c r="I98" s="69">
        <v>290</v>
      </c>
      <c r="J98" s="69">
        <v>4.4000000000000004</v>
      </c>
      <c r="K98" s="69">
        <v>3.97</v>
      </c>
      <c r="L98" s="69">
        <v>2427.3000000000002</v>
      </c>
      <c r="M98" s="69">
        <v>2427.3000000000002</v>
      </c>
      <c r="N98" s="41"/>
    </row>
    <row r="99" spans="1:14" ht="24" x14ac:dyDescent="0.3">
      <c r="A99" s="47" t="s">
        <v>3317</v>
      </c>
      <c r="B99" s="63" t="s">
        <v>254</v>
      </c>
      <c r="C99" s="64" t="s">
        <v>170</v>
      </c>
      <c r="D99" s="65">
        <v>91857</v>
      </c>
      <c r="E99" s="66" t="s">
        <v>255</v>
      </c>
      <c r="F99" s="67" t="s">
        <v>123</v>
      </c>
      <c r="G99" s="68">
        <v>190</v>
      </c>
      <c r="H99" s="68">
        <v>1</v>
      </c>
      <c r="I99" s="69">
        <v>190</v>
      </c>
      <c r="J99" s="69">
        <v>7.41</v>
      </c>
      <c r="K99" s="69">
        <v>4.4000000000000004</v>
      </c>
      <c r="L99" s="69">
        <v>2243.9</v>
      </c>
      <c r="M99" s="69">
        <v>2243.9</v>
      </c>
      <c r="N99" s="41"/>
    </row>
    <row r="100" spans="1:14" x14ac:dyDescent="0.25">
      <c r="A100" s="47" t="s">
        <v>3318</v>
      </c>
      <c r="B100" s="63" t="s">
        <v>256</v>
      </c>
      <c r="C100" s="64" t="s">
        <v>104</v>
      </c>
      <c r="D100" s="65">
        <v>71441</v>
      </c>
      <c r="E100" s="66" t="s">
        <v>257</v>
      </c>
      <c r="F100" s="67" t="s">
        <v>101</v>
      </c>
      <c r="G100" s="68">
        <v>1</v>
      </c>
      <c r="H100" s="68">
        <v>1</v>
      </c>
      <c r="I100" s="69">
        <v>1</v>
      </c>
      <c r="J100" s="69">
        <v>9.19</v>
      </c>
      <c r="K100" s="69">
        <v>10.97</v>
      </c>
      <c r="L100" s="69">
        <v>20.16</v>
      </c>
      <c r="M100" s="69">
        <v>20.16</v>
      </c>
      <c r="N100" s="40"/>
    </row>
    <row r="101" spans="1:14" x14ac:dyDescent="0.25">
      <c r="A101" s="47" t="s">
        <v>3319</v>
      </c>
      <c r="B101" s="63" t="s">
        <v>258</v>
      </c>
      <c r="C101" s="64" t="s">
        <v>104</v>
      </c>
      <c r="D101" s="65">
        <v>71442</v>
      </c>
      <c r="E101" s="66" t="s">
        <v>259</v>
      </c>
      <c r="F101" s="67" t="s">
        <v>101</v>
      </c>
      <c r="G101" s="68">
        <v>1</v>
      </c>
      <c r="H101" s="68">
        <v>1</v>
      </c>
      <c r="I101" s="69">
        <v>1</v>
      </c>
      <c r="J101" s="69">
        <v>13.75</v>
      </c>
      <c r="K101" s="69">
        <v>15.71</v>
      </c>
      <c r="L101" s="69">
        <v>29.46</v>
      </c>
      <c r="M101" s="69">
        <v>29.46</v>
      </c>
      <c r="N101" s="40"/>
    </row>
    <row r="102" spans="1:14" x14ac:dyDescent="0.3">
      <c r="A102" s="47" t="s">
        <v>3320</v>
      </c>
      <c r="B102" s="63" t="s">
        <v>260</v>
      </c>
      <c r="C102" s="64" t="s">
        <v>170</v>
      </c>
      <c r="D102" s="65">
        <v>97610</v>
      </c>
      <c r="E102" s="66" t="s">
        <v>261</v>
      </c>
      <c r="F102" s="67" t="s">
        <v>101</v>
      </c>
      <c r="G102" s="68">
        <v>18</v>
      </c>
      <c r="H102" s="68">
        <v>1</v>
      </c>
      <c r="I102" s="69">
        <v>18</v>
      </c>
      <c r="J102" s="69">
        <v>9.68</v>
      </c>
      <c r="K102" s="69">
        <v>3.77</v>
      </c>
      <c r="L102" s="69">
        <v>242.1</v>
      </c>
      <c r="M102" s="69">
        <v>242.1</v>
      </c>
      <c r="N102" s="41"/>
    </row>
    <row r="103" spans="1:14" ht="24" x14ac:dyDescent="0.3">
      <c r="A103" s="47" t="s">
        <v>3321</v>
      </c>
      <c r="B103" s="63" t="s">
        <v>262</v>
      </c>
      <c r="C103" s="64" t="s">
        <v>170</v>
      </c>
      <c r="D103" s="65">
        <v>97591</v>
      </c>
      <c r="E103" s="66" t="s">
        <v>263</v>
      </c>
      <c r="F103" s="67" t="s">
        <v>101</v>
      </c>
      <c r="G103" s="68">
        <v>9</v>
      </c>
      <c r="H103" s="68">
        <v>1</v>
      </c>
      <c r="I103" s="69">
        <v>9</v>
      </c>
      <c r="J103" s="69">
        <v>88.21</v>
      </c>
      <c r="K103" s="69">
        <v>15.76</v>
      </c>
      <c r="L103" s="69">
        <v>935.73</v>
      </c>
      <c r="M103" s="69">
        <v>935.73</v>
      </c>
      <c r="N103" s="41"/>
    </row>
    <row r="104" spans="1:14" x14ac:dyDescent="0.25">
      <c r="A104" s="47" t="s">
        <v>3322</v>
      </c>
      <c r="B104" s="63" t="s">
        <v>264</v>
      </c>
      <c r="C104" s="64" t="s">
        <v>104</v>
      </c>
      <c r="D104" s="65">
        <v>71722</v>
      </c>
      <c r="E104" s="66" t="s">
        <v>265</v>
      </c>
      <c r="F104" s="67" t="s">
        <v>101</v>
      </c>
      <c r="G104" s="68">
        <v>23</v>
      </c>
      <c r="H104" s="68">
        <v>1</v>
      </c>
      <c r="I104" s="69">
        <v>23</v>
      </c>
      <c r="J104" s="69">
        <v>1.43</v>
      </c>
      <c r="K104" s="69">
        <v>1.18</v>
      </c>
      <c r="L104" s="69">
        <v>60.03</v>
      </c>
      <c r="M104" s="69">
        <v>60.03</v>
      </c>
      <c r="N104" s="40"/>
    </row>
    <row r="105" spans="1:14" x14ac:dyDescent="0.25">
      <c r="A105" s="47" t="s">
        <v>3323</v>
      </c>
      <c r="B105" s="63" t="s">
        <v>266</v>
      </c>
      <c r="C105" s="64" t="s">
        <v>104</v>
      </c>
      <c r="D105" s="65">
        <v>71861</v>
      </c>
      <c r="E105" s="66" t="s">
        <v>267</v>
      </c>
      <c r="F105" s="67" t="s">
        <v>101</v>
      </c>
      <c r="G105" s="68">
        <v>150</v>
      </c>
      <c r="H105" s="68">
        <v>1</v>
      </c>
      <c r="I105" s="69">
        <v>150</v>
      </c>
      <c r="J105" s="69">
        <v>0.1</v>
      </c>
      <c r="K105" s="69">
        <v>0.3</v>
      </c>
      <c r="L105" s="69">
        <v>60</v>
      </c>
      <c r="M105" s="69">
        <v>60</v>
      </c>
      <c r="N105" s="40"/>
    </row>
    <row r="106" spans="1:14" ht="24" x14ac:dyDescent="0.3">
      <c r="A106" s="47" t="s">
        <v>3324</v>
      </c>
      <c r="B106" s="63" t="s">
        <v>268</v>
      </c>
      <c r="C106" s="64" t="s">
        <v>104</v>
      </c>
      <c r="D106" s="65">
        <v>71696</v>
      </c>
      <c r="E106" s="70" t="s">
        <v>3153</v>
      </c>
      <c r="F106" s="67" t="s">
        <v>101</v>
      </c>
      <c r="G106" s="68">
        <v>28</v>
      </c>
      <c r="H106" s="68">
        <v>1</v>
      </c>
      <c r="I106" s="69">
        <v>28</v>
      </c>
      <c r="J106" s="69">
        <v>1517.75</v>
      </c>
      <c r="K106" s="69">
        <v>80.959999999999994</v>
      </c>
      <c r="L106" s="69">
        <v>44763.88</v>
      </c>
      <c r="M106" s="69">
        <v>44763.88</v>
      </c>
      <c r="N106" s="41"/>
    </row>
    <row r="107" spans="1:14" x14ac:dyDescent="0.25">
      <c r="A107" s="47" t="s">
        <v>3325</v>
      </c>
      <c r="B107" s="63" t="s">
        <v>269</v>
      </c>
      <c r="C107" s="64" t="s">
        <v>270</v>
      </c>
      <c r="D107" s="77" t="s">
        <v>271</v>
      </c>
      <c r="E107" s="66" t="s">
        <v>272</v>
      </c>
      <c r="F107" s="67" t="s">
        <v>101</v>
      </c>
      <c r="G107" s="68">
        <v>8</v>
      </c>
      <c r="H107" s="68">
        <v>1</v>
      </c>
      <c r="I107" s="69">
        <v>8</v>
      </c>
      <c r="J107" s="69">
        <v>39.14</v>
      </c>
      <c r="K107" s="69">
        <v>9.36</v>
      </c>
      <c r="L107" s="69">
        <v>388</v>
      </c>
      <c r="M107" s="69">
        <v>388</v>
      </c>
      <c r="N107" s="40"/>
    </row>
    <row r="108" spans="1:14" x14ac:dyDescent="0.25">
      <c r="A108" s="47" t="s">
        <v>3326</v>
      </c>
      <c r="B108" s="63" t="s">
        <v>273</v>
      </c>
      <c r="C108" s="64" t="s">
        <v>104</v>
      </c>
      <c r="D108" s="65">
        <v>72395</v>
      </c>
      <c r="E108" s="66" t="s">
        <v>274</v>
      </c>
      <c r="F108" s="67" t="s">
        <v>101</v>
      </c>
      <c r="G108" s="68">
        <v>20</v>
      </c>
      <c r="H108" s="68">
        <v>1</v>
      </c>
      <c r="I108" s="69">
        <v>20</v>
      </c>
      <c r="J108" s="69">
        <v>3.31</v>
      </c>
      <c r="K108" s="69">
        <v>0.88</v>
      </c>
      <c r="L108" s="69">
        <v>83.8</v>
      </c>
      <c r="M108" s="69">
        <v>83.8</v>
      </c>
      <c r="N108" s="40"/>
    </row>
    <row r="109" spans="1:14" ht="24" x14ac:dyDescent="0.3">
      <c r="A109" s="47" t="s">
        <v>3327</v>
      </c>
      <c r="B109" s="63" t="s">
        <v>275</v>
      </c>
      <c r="C109" s="64" t="s">
        <v>104</v>
      </c>
      <c r="D109" s="65">
        <v>72578</v>
      </c>
      <c r="E109" s="70" t="s">
        <v>3154</v>
      </c>
      <c r="F109" s="67" t="s">
        <v>101</v>
      </c>
      <c r="G109" s="68">
        <v>16</v>
      </c>
      <c r="H109" s="68">
        <v>1</v>
      </c>
      <c r="I109" s="69">
        <v>16</v>
      </c>
      <c r="J109" s="69">
        <v>6.71</v>
      </c>
      <c r="K109" s="69">
        <v>8.6</v>
      </c>
      <c r="L109" s="69">
        <v>244.96</v>
      </c>
      <c r="M109" s="69">
        <v>244.96</v>
      </c>
      <c r="N109" s="41"/>
    </row>
    <row r="110" spans="1:14" x14ac:dyDescent="0.25">
      <c r="A110" s="47" t="s">
        <v>3328</v>
      </c>
      <c r="B110" s="72" t="s">
        <v>276</v>
      </c>
      <c r="C110" s="73"/>
      <c r="D110" s="73"/>
      <c r="E110" s="74" t="s">
        <v>277</v>
      </c>
      <c r="F110" s="73"/>
      <c r="G110" s="75"/>
      <c r="H110" s="75"/>
      <c r="I110" s="75"/>
      <c r="J110" s="75"/>
      <c r="K110" s="75"/>
      <c r="L110" s="76">
        <v>7732.6900000000005</v>
      </c>
      <c r="M110" s="76">
        <v>7732.6900000000005</v>
      </c>
      <c r="N110" s="40"/>
    </row>
    <row r="111" spans="1:14" x14ac:dyDescent="0.25">
      <c r="A111" s="47" t="s">
        <v>3329</v>
      </c>
      <c r="B111" s="63" t="s">
        <v>278</v>
      </c>
      <c r="C111" s="64" t="s">
        <v>104</v>
      </c>
      <c r="D111" s="65">
        <v>70501</v>
      </c>
      <c r="E111" s="66" t="s">
        <v>279</v>
      </c>
      <c r="F111" s="67" t="s">
        <v>101</v>
      </c>
      <c r="G111" s="68">
        <v>2</v>
      </c>
      <c r="H111" s="68">
        <v>1</v>
      </c>
      <c r="I111" s="69">
        <v>2</v>
      </c>
      <c r="J111" s="69">
        <v>2.73</v>
      </c>
      <c r="K111" s="69">
        <v>1.77</v>
      </c>
      <c r="L111" s="69">
        <v>9</v>
      </c>
      <c r="M111" s="69">
        <v>9</v>
      </c>
      <c r="N111" s="40"/>
    </row>
    <row r="112" spans="1:14" ht="24" x14ac:dyDescent="0.3">
      <c r="A112" s="47" t="s">
        <v>3330</v>
      </c>
      <c r="B112" s="63" t="s">
        <v>280</v>
      </c>
      <c r="C112" s="64" t="s">
        <v>170</v>
      </c>
      <c r="D112" s="65">
        <v>97882</v>
      </c>
      <c r="E112" s="70" t="s">
        <v>3155</v>
      </c>
      <c r="F112" s="67" t="s">
        <v>101</v>
      </c>
      <c r="G112" s="68">
        <v>5</v>
      </c>
      <c r="H112" s="68">
        <v>1</v>
      </c>
      <c r="I112" s="69">
        <v>5</v>
      </c>
      <c r="J112" s="69">
        <v>122.56</v>
      </c>
      <c r="K112" s="69">
        <v>22.54</v>
      </c>
      <c r="L112" s="69">
        <v>725.5</v>
      </c>
      <c r="M112" s="69">
        <v>725.5</v>
      </c>
      <c r="N112" s="41"/>
    </row>
    <row r="113" spans="1:14" ht="24" x14ac:dyDescent="0.3">
      <c r="A113" s="47" t="s">
        <v>3331</v>
      </c>
      <c r="B113" s="63" t="s">
        <v>281</v>
      </c>
      <c r="C113" s="64" t="s">
        <v>170</v>
      </c>
      <c r="D113" s="65">
        <v>101795</v>
      </c>
      <c r="E113" s="66" t="s">
        <v>282</v>
      </c>
      <c r="F113" s="67" t="s">
        <v>101</v>
      </c>
      <c r="G113" s="68">
        <v>2</v>
      </c>
      <c r="H113" s="68">
        <v>1</v>
      </c>
      <c r="I113" s="69">
        <v>2</v>
      </c>
      <c r="J113" s="69">
        <v>305.72000000000003</v>
      </c>
      <c r="K113" s="69">
        <v>161.32</v>
      </c>
      <c r="L113" s="69">
        <v>934.08</v>
      </c>
      <c r="M113" s="69">
        <v>934.08</v>
      </c>
      <c r="N113" s="41"/>
    </row>
    <row r="114" spans="1:14" x14ac:dyDescent="0.25">
      <c r="A114" s="47" t="s">
        <v>3332</v>
      </c>
      <c r="B114" s="63" t="s">
        <v>283</v>
      </c>
      <c r="C114" s="64" t="s">
        <v>104</v>
      </c>
      <c r="D114" s="65">
        <v>70646</v>
      </c>
      <c r="E114" s="66" t="s">
        <v>284</v>
      </c>
      <c r="F114" s="67" t="s">
        <v>101</v>
      </c>
      <c r="G114" s="68">
        <v>4</v>
      </c>
      <c r="H114" s="68">
        <v>1</v>
      </c>
      <c r="I114" s="69">
        <v>4</v>
      </c>
      <c r="J114" s="69">
        <v>37.81</v>
      </c>
      <c r="K114" s="69">
        <v>37.06</v>
      </c>
      <c r="L114" s="69">
        <v>299.48</v>
      </c>
      <c r="M114" s="69">
        <v>299.48</v>
      </c>
      <c r="N114" s="40"/>
    </row>
    <row r="115" spans="1:14" x14ac:dyDescent="0.25">
      <c r="A115" s="47" t="s">
        <v>3333</v>
      </c>
      <c r="B115" s="63" t="s">
        <v>285</v>
      </c>
      <c r="C115" s="64" t="s">
        <v>104</v>
      </c>
      <c r="D115" s="65">
        <v>71152</v>
      </c>
      <c r="E115" s="66" t="s">
        <v>286</v>
      </c>
      <c r="F115" s="67" t="s">
        <v>101</v>
      </c>
      <c r="G115" s="68">
        <v>2</v>
      </c>
      <c r="H115" s="68">
        <v>1</v>
      </c>
      <c r="I115" s="69">
        <v>2</v>
      </c>
      <c r="J115" s="69">
        <v>7.46</v>
      </c>
      <c r="K115" s="69">
        <v>4.1399999999999997</v>
      </c>
      <c r="L115" s="69">
        <v>23.2</v>
      </c>
      <c r="M115" s="69">
        <v>23.2</v>
      </c>
      <c r="N115" s="40"/>
    </row>
    <row r="116" spans="1:14" x14ac:dyDescent="0.25">
      <c r="A116" s="47" t="s">
        <v>3334</v>
      </c>
      <c r="B116" s="63" t="s">
        <v>287</v>
      </c>
      <c r="C116" s="64" t="s">
        <v>104</v>
      </c>
      <c r="D116" s="65">
        <v>71212</v>
      </c>
      <c r="E116" s="66" t="s">
        <v>288</v>
      </c>
      <c r="F116" s="67" t="s">
        <v>123</v>
      </c>
      <c r="G116" s="68">
        <v>12</v>
      </c>
      <c r="H116" s="68">
        <v>1</v>
      </c>
      <c r="I116" s="69">
        <v>12</v>
      </c>
      <c r="J116" s="69">
        <v>29.35</v>
      </c>
      <c r="K116" s="69">
        <v>11.85</v>
      </c>
      <c r="L116" s="69">
        <v>494.4</v>
      </c>
      <c r="M116" s="69">
        <v>494.4</v>
      </c>
      <c r="N116" s="40"/>
    </row>
    <row r="117" spans="1:14" ht="24" x14ac:dyDescent="0.3">
      <c r="A117" s="47" t="s">
        <v>3335</v>
      </c>
      <c r="B117" s="63" t="s">
        <v>289</v>
      </c>
      <c r="C117" s="64" t="s">
        <v>170</v>
      </c>
      <c r="D117" s="65">
        <v>91857</v>
      </c>
      <c r="E117" s="66" t="s">
        <v>290</v>
      </c>
      <c r="F117" s="67" t="s">
        <v>123</v>
      </c>
      <c r="G117" s="68">
        <v>20</v>
      </c>
      <c r="H117" s="68">
        <v>1</v>
      </c>
      <c r="I117" s="69">
        <v>20</v>
      </c>
      <c r="J117" s="69">
        <v>7.41</v>
      </c>
      <c r="K117" s="69">
        <v>4.4000000000000004</v>
      </c>
      <c r="L117" s="69">
        <v>236.2</v>
      </c>
      <c r="M117" s="69">
        <v>236.2</v>
      </c>
      <c r="N117" s="41"/>
    </row>
    <row r="118" spans="1:14" ht="24" x14ac:dyDescent="0.3">
      <c r="A118" s="47" t="s">
        <v>3336</v>
      </c>
      <c r="B118" s="63" t="s">
        <v>291</v>
      </c>
      <c r="C118" s="64" t="s">
        <v>170</v>
      </c>
      <c r="D118" s="65">
        <v>91860</v>
      </c>
      <c r="E118" s="66" t="s">
        <v>292</v>
      </c>
      <c r="F118" s="67" t="s">
        <v>123</v>
      </c>
      <c r="G118" s="68">
        <v>150</v>
      </c>
      <c r="H118" s="68">
        <v>1</v>
      </c>
      <c r="I118" s="69">
        <v>150</v>
      </c>
      <c r="J118" s="69">
        <v>4.67</v>
      </c>
      <c r="K118" s="69">
        <v>4.93</v>
      </c>
      <c r="L118" s="69">
        <v>1440</v>
      </c>
      <c r="M118" s="69">
        <v>1440</v>
      </c>
      <c r="N118" s="41"/>
    </row>
    <row r="119" spans="1:14" x14ac:dyDescent="0.25">
      <c r="A119" s="47" t="s">
        <v>3337</v>
      </c>
      <c r="B119" s="63" t="s">
        <v>293</v>
      </c>
      <c r="C119" s="64" t="s">
        <v>270</v>
      </c>
      <c r="D119" s="77" t="s">
        <v>294</v>
      </c>
      <c r="E119" s="66" t="s">
        <v>295</v>
      </c>
      <c r="F119" s="67" t="s">
        <v>123</v>
      </c>
      <c r="G119" s="68">
        <v>145</v>
      </c>
      <c r="H119" s="68">
        <v>1</v>
      </c>
      <c r="I119" s="69">
        <v>145</v>
      </c>
      <c r="J119" s="69">
        <v>0</v>
      </c>
      <c r="K119" s="69">
        <v>20.37</v>
      </c>
      <c r="L119" s="69">
        <v>2953.65</v>
      </c>
      <c r="M119" s="69">
        <v>2953.65</v>
      </c>
      <c r="N119" s="40"/>
    </row>
    <row r="120" spans="1:14" x14ac:dyDescent="0.3">
      <c r="A120" s="47" t="s">
        <v>3338</v>
      </c>
      <c r="B120" s="63" t="s">
        <v>296</v>
      </c>
      <c r="C120" s="64" t="s">
        <v>270</v>
      </c>
      <c r="D120" s="77" t="s">
        <v>297</v>
      </c>
      <c r="E120" s="66" t="s">
        <v>298</v>
      </c>
      <c r="F120" s="67" t="s">
        <v>123</v>
      </c>
      <c r="G120" s="68">
        <v>6</v>
      </c>
      <c r="H120" s="68">
        <v>1</v>
      </c>
      <c r="I120" s="69">
        <v>6</v>
      </c>
      <c r="J120" s="69">
        <v>3.69</v>
      </c>
      <c r="K120" s="69">
        <v>5.92</v>
      </c>
      <c r="L120" s="69">
        <v>57.66</v>
      </c>
      <c r="M120" s="69">
        <v>57.66</v>
      </c>
      <c r="N120" s="41"/>
    </row>
    <row r="121" spans="1:14" x14ac:dyDescent="0.25">
      <c r="A121" s="47" t="s">
        <v>3339</v>
      </c>
      <c r="B121" s="63" t="s">
        <v>299</v>
      </c>
      <c r="C121" s="64" t="s">
        <v>104</v>
      </c>
      <c r="D121" s="65">
        <v>71702</v>
      </c>
      <c r="E121" s="66" t="s">
        <v>300</v>
      </c>
      <c r="F121" s="67" t="s">
        <v>101</v>
      </c>
      <c r="G121" s="68">
        <v>4</v>
      </c>
      <c r="H121" s="68">
        <v>1</v>
      </c>
      <c r="I121" s="69">
        <v>4</v>
      </c>
      <c r="J121" s="69">
        <v>2.72</v>
      </c>
      <c r="K121" s="69">
        <v>1.77</v>
      </c>
      <c r="L121" s="69">
        <v>17.96</v>
      </c>
      <c r="M121" s="69">
        <v>17.96</v>
      </c>
      <c r="N121" s="40"/>
    </row>
    <row r="122" spans="1:14" ht="24" x14ac:dyDescent="0.3">
      <c r="A122" s="47" t="s">
        <v>3340</v>
      </c>
      <c r="B122" s="63" t="s">
        <v>301</v>
      </c>
      <c r="C122" s="64" t="s">
        <v>170</v>
      </c>
      <c r="D122" s="65">
        <v>101798</v>
      </c>
      <c r="E122" s="66" t="s">
        <v>302</v>
      </c>
      <c r="F122" s="67" t="s">
        <v>101</v>
      </c>
      <c r="G122" s="68">
        <v>2</v>
      </c>
      <c r="H122" s="68">
        <v>1</v>
      </c>
      <c r="I122" s="69">
        <v>2</v>
      </c>
      <c r="J122" s="69">
        <v>244.12</v>
      </c>
      <c r="K122" s="69">
        <v>26.66</v>
      </c>
      <c r="L122" s="69">
        <v>541.55999999999995</v>
      </c>
      <c r="M122" s="69">
        <v>541.55999999999995</v>
      </c>
      <c r="N122" s="41"/>
    </row>
    <row r="123" spans="1:14" x14ac:dyDescent="0.25">
      <c r="A123" s="47" t="s">
        <v>3341</v>
      </c>
      <c r="B123" s="72" t="s">
        <v>303</v>
      </c>
      <c r="C123" s="73"/>
      <c r="D123" s="73"/>
      <c r="E123" s="74" t="s">
        <v>304</v>
      </c>
      <c r="F123" s="73"/>
      <c r="G123" s="75"/>
      <c r="H123" s="75"/>
      <c r="I123" s="75"/>
      <c r="J123" s="75"/>
      <c r="K123" s="75"/>
      <c r="L123" s="76">
        <v>4979.2900000000009</v>
      </c>
      <c r="M123" s="76">
        <v>4979.2900000000009</v>
      </c>
      <c r="N123" s="40"/>
    </row>
    <row r="124" spans="1:14" x14ac:dyDescent="0.25">
      <c r="A124" s="47" t="s">
        <v>3342</v>
      </c>
      <c r="B124" s="63" t="s">
        <v>305</v>
      </c>
      <c r="C124" s="64" t="s">
        <v>104</v>
      </c>
      <c r="D124" s="65">
        <v>70371</v>
      </c>
      <c r="E124" s="66" t="s">
        <v>229</v>
      </c>
      <c r="F124" s="67" t="s">
        <v>101</v>
      </c>
      <c r="G124" s="68">
        <v>2</v>
      </c>
      <c r="H124" s="68">
        <v>1</v>
      </c>
      <c r="I124" s="69">
        <v>2</v>
      </c>
      <c r="J124" s="69">
        <v>1.1599999999999999</v>
      </c>
      <c r="K124" s="69">
        <v>0.3</v>
      </c>
      <c r="L124" s="69">
        <v>2.92</v>
      </c>
      <c r="M124" s="69">
        <v>2.92</v>
      </c>
      <c r="N124" s="40"/>
    </row>
    <row r="125" spans="1:14" x14ac:dyDescent="0.25">
      <c r="A125" s="47" t="s">
        <v>3343</v>
      </c>
      <c r="B125" s="63" t="s">
        <v>306</v>
      </c>
      <c r="C125" s="64" t="s">
        <v>104</v>
      </c>
      <c r="D125" s="65">
        <v>70391</v>
      </c>
      <c r="E125" s="66" t="s">
        <v>231</v>
      </c>
      <c r="F125" s="67" t="s">
        <v>101</v>
      </c>
      <c r="G125" s="68">
        <v>50</v>
      </c>
      <c r="H125" s="68">
        <v>1</v>
      </c>
      <c r="I125" s="69">
        <v>50</v>
      </c>
      <c r="J125" s="69">
        <v>0.14000000000000001</v>
      </c>
      <c r="K125" s="69">
        <v>0.47</v>
      </c>
      <c r="L125" s="69">
        <v>30.5</v>
      </c>
      <c r="M125" s="69">
        <v>30.5</v>
      </c>
      <c r="N125" s="40"/>
    </row>
    <row r="126" spans="1:14" ht="24" x14ac:dyDescent="0.3">
      <c r="A126" s="47" t="s">
        <v>3344</v>
      </c>
      <c r="B126" s="63" t="s">
        <v>307</v>
      </c>
      <c r="C126" s="64" t="s">
        <v>104</v>
      </c>
      <c r="D126" s="65">
        <v>70583</v>
      </c>
      <c r="E126" s="66" t="s">
        <v>308</v>
      </c>
      <c r="F126" s="67" t="s">
        <v>123</v>
      </c>
      <c r="G126" s="68">
        <v>12</v>
      </c>
      <c r="H126" s="68">
        <v>1</v>
      </c>
      <c r="I126" s="69">
        <v>12</v>
      </c>
      <c r="J126" s="69">
        <v>5.35</v>
      </c>
      <c r="K126" s="69">
        <v>1.92</v>
      </c>
      <c r="L126" s="69">
        <v>87.24</v>
      </c>
      <c r="M126" s="69">
        <v>87.24</v>
      </c>
      <c r="N126" s="41"/>
    </row>
    <row r="127" spans="1:14" x14ac:dyDescent="0.25">
      <c r="A127" s="47" t="s">
        <v>3345</v>
      </c>
      <c r="B127" s="63" t="s">
        <v>309</v>
      </c>
      <c r="C127" s="64" t="s">
        <v>104</v>
      </c>
      <c r="D127" s="65">
        <v>70555</v>
      </c>
      <c r="E127" s="66" t="s">
        <v>310</v>
      </c>
      <c r="F127" s="67" t="s">
        <v>123</v>
      </c>
      <c r="G127" s="68">
        <v>280</v>
      </c>
      <c r="H127" s="68">
        <v>1</v>
      </c>
      <c r="I127" s="69">
        <v>280</v>
      </c>
      <c r="J127" s="69">
        <v>3.65</v>
      </c>
      <c r="K127" s="69">
        <v>1.62</v>
      </c>
      <c r="L127" s="69">
        <v>1475.6</v>
      </c>
      <c r="M127" s="69">
        <v>1475.6</v>
      </c>
      <c r="N127" s="40"/>
    </row>
    <row r="128" spans="1:14" x14ac:dyDescent="0.25">
      <c r="A128" s="47" t="s">
        <v>3346</v>
      </c>
      <c r="B128" s="63" t="s">
        <v>311</v>
      </c>
      <c r="C128" s="64" t="s">
        <v>104</v>
      </c>
      <c r="D128" s="65">
        <v>70556</v>
      </c>
      <c r="E128" s="66" t="s">
        <v>312</v>
      </c>
      <c r="F128" s="67" t="s">
        <v>123</v>
      </c>
      <c r="G128" s="68">
        <v>35</v>
      </c>
      <c r="H128" s="68">
        <v>1</v>
      </c>
      <c r="I128" s="69">
        <v>35</v>
      </c>
      <c r="J128" s="69">
        <v>4.71</v>
      </c>
      <c r="K128" s="69">
        <v>1.77</v>
      </c>
      <c r="L128" s="69">
        <v>226.8</v>
      </c>
      <c r="M128" s="69">
        <v>226.8</v>
      </c>
      <c r="N128" s="40"/>
    </row>
    <row r="129" spans="1:14" x14ac:dyDescent="0.25">
      <c r="A129" s="47" t="s">
        <v>3347</v>
      </c>
      <c r="B129" s="63" t="s">
        <v>313</v>
      </c>
      <c r="C129" s="64" t="s">
        <v>104</v>
      </c>
      <c r="D129" s="65">
        <v>70710</v>
      </c>
      <c r="E129" s="66" t="s">
        <v>314</v>
      </c>
      <c r="F129" s="67" t="s">
        <v>101</v>
      </c>
      <c r="G129" s="68">
        <v>7</v>
      </c>
      <c r="H129" s="68">
        <v>1</v>
      </c>
      <c r="I129" s="69">
        <v>7</v>
      </c>
      <c r="J129" s="69">
        <v>60.79</v>
      </c>
      <c r="K129" s="69">
        <v>61.9</v>
      </c>
      <c r="L129" s="69">
        <v>858.83</v>
      </c>
      <c r="M129" s="69">
        <v>858.83</v>
      </c>
      <c r="N129" s="40"/>
    </row>
    <row r="130" spans="1:14" ht="24" x14ac:dyDescent="0.3">
      <c r="A130" s="47" t="s">
        <v>3348</v>
      </c>
      <c r="B130" s="63" t="s">
        <v>315</v>
      </c>
      <c r="C130" s="64" t="s">
        <v>170</v>
      </c>
      <c r="D130" s="65">
        <v>91940</v>
      </c>
      <c r="E130" s="70" t="s">
        <v>3156</v>
      </c>
      <c r="F130" s="67" t="s">
        <v>101</v>
      </c>
      <c r="G130" s="68">
        <v>14</v>
      </c>
      <c r="H130" s="68">
        <v>1</v>
      </c>
      <c r="I130" s="69">
        <v>14</v>
      </c>
      <c r="J130" s="69">
        <v>4.42</v>
      </c>
      <c r="K130" s="69">
        <v>8.7200000000000006</v>
      </c>
      <c r="L130" s="69">
        <v>183.96</v>
      </c>
      <c r="M130" s="69">
        <v>183.96</v>
      </c>
      <c r="N130" s="41"/>
    </row>
    <row r="131" spans="1:14" x14ac:dyDescent="0.25">
      <c r="A131" s="47" t="s">
        <v>3349</v>
      </c>
      <c r="B131" s="63" t="s">
        <v>316</v>
      </c>
      <c r="C131" s="64" t="s">
        <v>104</v>
      </c>
      <c r="D131" s="65">
        <v>70930</v>
      </c>
      <c r="E131" s="66" t="s">
        <v>241</v>
      </c>
      <c r="F131" s="67" t="s">
        <v>101</v>
      </c>
      <c r="G131" s="68">
        <v>1</v>
      </c>
      <c r="H131" s="68">
        <v>1</v>
      </c>
      <c r="I131" s="69">
        <v>1</v>
      </c>
      <c r="J131" s="69">
        <v>1.78</v>
      </c>
      <c r="K131" s="69">
        <v>2.37</v>
      </c>
      <c r="L131" s="69">
        <v>4.1500000000000004</v>
      </c>
      <c r="M131" s="69">
        <v>4.1500000000000004</v>
      </c>
      <c r="N131" s="40"/>
    </row>
    <row r="132" spans="1:14" x14ac:dyDescent="0.25">
      <c r="A132" s="47" t="s">
        <v>3350</v>
      </c>
      <c r="B132" s="63" t="s">
        <v>317</v>
      </c>
      <c r="C132" s="64" t="s">
        <v>104</v>
      </c>
      <c r="D132" s="65">
        <v>70929</v>
      </c>
      <c r="E132" s="66" t="s">
        <v>243</v>
      </c>
      <c r="F132" s="67" t="s">
        <v>101</v>
      </c>
      <c r="G132" s="68">
        <v>1</v>
      </c>
      <c r="H132" s="68">
        <v>1</v>
      </c>
      <c r="I132" s="69">
        <v>1</v>
      </c>
      <c r="J132" s="69">
        <v>7.04</v>
      </c>
      <c r="K132" s="69">
        <v>10.07</v>
      </c>
      <c r="L132" s="69">
        <v>17.11</v>
      </c>
      <c r="M132" s="69">
        <v>17.11</v>
      </c>
      <c r="N132" s="40"/>
    </row>
    <row r="133" spans="1:14" x14ac:dyDescent="0.25">
      <c r="A133" s="47" t="s">
        <v>3351</v>
      </c>
      <c r="B133" s="63" t="s">
        <v>318</v>
      </c>
      <c r="C133" s="64" t="s">
        <v>104</v>
      </c>
      <c r="D133" s="65">
        <v>70932</v>
      </c>
      <c r="E133" s="66" t="s">
        <v>245</v>
      </c>
      <c r="F133" s="67" t="s">
        <v>101</v>
      </c>
      <c r="G133" s="68">
        <v>4</v>
      </c>
      <c r="H133" s="68">
        <v>1</v>
      </c>
      <c r="I133" s="69">
        <v>4</v>
      </c>
      <c r="J133" s="69">
        <v>0.2</v>
      </c>
      <c r="K133" s="69">
        <v>0.88</v>
      </c>
      <c r="L133" s="69">
        <v>4.32</v>
      </c>
      <c r="M133" s="69">
        <v>4.32</v>
      </c>
      <c r="N133" s="40"/>
    </row>
    <row r="134" spans="1:14" x14ac:dyDescent="0.25">
      <c r="A134" s="47" t="s">
        <v>3352</v>
      </c>
      <c r="B134" s="63" t="s">
        <v>319</v>
      </c>
      <c r="C134" s="64" t="s">
        <v>104</v>
      </c>
      <c r="D134" s="65">
        <v>71121</v>
      </c>
      <c r="E134" s="66" t="s">
        <v>320</v>
      </c>
      <c r="F134" s="67" t="s">
        <v>101</v>
      </c>
      <c r="G134" s="68">
        <v>1</v>
      </c>
      <c r="H134" s="68">
        <v>1</v>
      </c>
      <c r="I134" s="69">
        <v>1</v>
      </c>
      <c r="J134" s="69">
        <v>3.79</v>
      </c>
      <c r="K134" s="69">
        <v>3.84</v>
      </c>
      <c r="L134" s="69">
        <v>7.63</v>
      </c>
      <c r="M134" s="69">
        <v>7.63</v>
      </c>
      <c r="N134" s="40"/>
    </row>
    <row r="135" spans="1:14" x14ac:dyDescent="0.25">
      <c r="A135" s="47" t="s">
        <v>3353</v>
      </c>
      <c r="B135" s="63" t="s">
        <v>321</v>
      </c>
      <c r="C135" s="64" t="s">
        <v>104</v>
      </c>
      <c r="D135" s="65">
        <v>71251</v>
      </c>
      <c r="E135" s="66" t="s">
        <v>251</v>
      </c>
      <c r="F135" s="67" t="s">
        <v>123</v>
      </c>
      <c r="G135" s="68">
        <v>3</v>
      </c>
      <c r="H135" s="68">
        <v>1</v>
      </c>
      <c r="I135" s="69">
        <v>3</v>
      </c>
      <c r="J135" s="69">
        <v>6.88</v>
      </c>
      <c r="K135" s="69">
        <v>8.89</v>
      </c>
      <c r="L135" s="69">
        <v>47.31</v>
      </c>
      <c r="M135" s="69">
        <v>47.31</v>
      </c>
      <c r="N135" s="40"/>
    </row>
    <row r="136" spans="1:14" ht="24" x14ac:dyDescent="0.3">
      <c r="A136" s="47" t="s">
        <v>3354</v>
      </c>
      <c r="B136" s="63" t="s">
        <v>322</v>
      </c>
      <c r="C136" s="64" t="s">
        <v>170</v>
      </c>
      <c r="D136" s="65">
        <v>91857</v>
      </c>
      <c r="E136" s="66" t="s">
        <v>290</v>
      </c>
      <c r="F136" s="67" t="s">
        <v>123</v>
      </c>
      <c r="G136" s="68">
        <v>170</v>
      </c>
      <c r="H136" s="68">
        <v>1</v>
      </c>
      <c r="I136" s="69">
        <v>170</v>
      </c>
      <c r="J136" s="69">
        <v>7.41</v>
      </c>
      <c r="K136" s="69">
        <v>4.4000000000000004</v>
      </c>
      <c r="L136" s="69">
        <v>2007.7</v>
      </c>
      <c r="M136" s="69">
        <v>2007.7</v>
      </c>
      <c r="N136" s="41"/>
    </row>
    <row r="137" spans="1:14" x14ac:dyDescent="0.25">
      <c r="A137" s="47" t="s">
        <v>3355</v>
      </c>
      <c r="B137" s="63" t="s">
        <v>323</v>
      </c>
      <c r="C137" s="64" t="s">
        <v>104</v>
      </c>
      <c r="D137" s="65">
        <v>71722</v>
      </c>
      <c r="E137" s="66" t="s">
        <v>265</v>
      </c>
      <c r="F137" s="67" t="s">
        <v>101</v>
      </c>
      <c r="G137" s="68">
        <v>2</v>
      </c>
      <c r="H137" s="68">
        <v>1</v>
      </c>
      <c r="I137" s="69">
        <v>2</v>
      </c>
      <c r="J137" s="69">
        <v>1.43</v>
      </c>
      <c r="K137" s="69">
        <v>1.18</v>
      </c>
      <c r="L137" s="69">
        <v>5.22</v>
      </c>
      <c r="M137" s="69">
        <v>5.22</v>
      </c>
      <c r="N137" s="40"/>
    </row>
    <row r="138" spans="1:14" x14ac:dyDescent="0.25">
      <c r="A138" s="47" t="s">
        <v>3356</v>
      </c>
      <c r="B138" s="63" t="s">
        <v>324</v>
      </c>
      <c r="C138" s="64" t="s">
        <v>104</v>
      </c>
      <c r="D138" s="65">
        <v>71861</v>
      </c>
      <c r="E138" s="66" t="s">
        <v>267</v>
      </c>
      <c r="F138" s="67" t="s">
        <v>101</v>
      </c>
      <c r="G138" s="68">
        <v>50</v>
      </c>
      <c r="H138" s="68">
        <v>1</v>
      </c>
      <c r="I138" s="69">
        <v>50</v>
      </c>
      <c r="J138" s="69">
        <v>0.1</v>
      </c>
      <c r="K138" s="69">
        <v>0.3</v>
      </c>
      <c r="L138" s="69">
        <v>20</v>
      </c>
      <c r="M138" s="69">
        <v>20</v>
      </c>
      <c r="N138" s="40"/>
    </row>
    <row r="139" spans="1:14" x14ac:dyDescent="0.25">
      <c r="A139" s="47" t="s">
        <v>3357</v>
      </c>
      <c r="B139" s="72" t="s">
        <v>325</v>
      </c>
      <c r="C139" s="73"/>
      <c r="D139" s="73"/>
      <c r="E139" s="74" t="s">
        <v>326</v>
      </c>
      <c r="F139" s="73"/>
      <c r="G139" s="75"/>
      <c r="H139" s="75"/>
      <c r="I139" s="75"/>
      <c r="J139" s="75"/>
      <c r="K139" s="75"/>
      <c r="L139" s="76">
        <v>2831.01</v>
      </c>
      <c r="M139" s="76">
        <v>2831.01</v>
      </c>
      <c r="N139" s="40"/>
    </row>
    <row r="140" spans="1:14" x14ac:dyDescent="0.25">
      <c r="A140" s="47" t="s">
        <v>3358</v>
      </c>
      <c r="B140" s="63" t="s">
        <v>327</v>
      </c>
      <c r="C140" s="64" t="s">
        <v>104</v>
      </c>
      <c r="D140" s="65">
        <v>70285</v>
      </c>
      <c r="E140" s="66" t="s">
        <v>200</v>
      </c>
      <c r="F140" s="67" t="s">
        <v>101</v>
      </c>
      <c r="G140" s="68">
        <v>10</v>
      </c>
      <c r="H140" s="68">
        <v>1</v>
      </c>
      <c r="I140" s="69">
        <v>10</v>
      </c>
      <c r="J140" s="69">
        <v>4.6500000000000004</v>
      </c>
      <c r="K140" s="69">
        <v>5.92</v>
      </c>
      <c r="L140" s="69">
        <v>105.7</v>
      </c>
      <c r="M140" s="69">
        <v>105.7</v>
      </c>
      <c r="N140" s="40"/>
    </row>
    <row r="141" spans="1:14" x14ac:dyDescent="0.25">
      <c r="A141" s="47" t="s">
        <v>3359</v>
      </c>
      <c r="B141" s="63" t="s">
        <v>328</v>
      </c>
      <c r="C141" s="64" t="s">
        <v>104</v>
      </c>
      <c r="D141" s="65">
        <v>70287</v>
      </c>
      <c r="E141" s="66" t="s">
        <v>202</v>
      </c>
      <c r="F141" s="67" t="s">
        <v>101</v>
      </c>
      <c r="G141" s="68">
        <v>4</v>
      </c>
      <c r="H141" s="68">
        <v>1</v>
      </c>
      <c r="I141" s="69">
        <v>4</v>
      </c>
      <c r="J141" s="69">
        <v>6.02</v>
      </c>
      <c r="K141" s="69">
        <v>5.92</v>
      </c>
      <c r="L141" s="69">
        <v>47.76</v>
      </c>
      <c r="M141" s="69">
        <v>47.76</v>
      </c>
      <c r="N141" s="40"/>
    </row>
    <row r="142" spans="1:14" x14ac:dyDescent="0.25">
      <c r="A142" s="47" t="s">
        <v>3360</v>
      </c>
      <c r="B142" s="63" t="s">
        <v>329</v>
      </c>
      <c r="C142" s="64" t="s">
        <v>104</v>
      </c>
      <c r="D142" s="65">
        <v>70305</v>
      </c>
      <c r="E142" s="66" t="s">
        <v>204</v>
      </c>
      <c r="F142" s="67" t="s">
        <v>101</v>
      </c>
      <c r="G142" s="68">
        <v>2</v>
      </c>
      <c r="H142" s="68">
        <v>1</v>
      </c>
      <c r="I142" s="69">
        <v>2</v>
      </c>
      <c r="J142" s="69">
        <v>24.84</v>
      </c>
      <c r="K142" s="69">
        <v>14.82</v>
      </c>
      <c r="L142" s="69">
        <v>79.319999999999993</v>
      </c>
      <c r="M142" s="69">
        <v>79.319999999999993</v>
      </c>
      <c r="N142" s="40"/>
    </row>
    <row r="143" spans="1:14" ht="24" x14ac:dyDescent="0.3">
      <c r="A143" s="47" t="s">
        <v>3361</v>
      </c>
      <c r="B143" s="63" t="s">
        <v>330</v>
      </c>
      <c r="C143" s="64" t="s">
        <v>170</v>
      </c>
      <c r="D143" s="65">
        <v>91924</v>
      </c>
      <c r="E143" s="70" t="s">
        <v>3157</v>
      </c>
      <c r="F143" s="67" t="s">
        <v>123</v>
      </c>
      <c r="G143" s="68">
        <v>10</v>
      </c>
      <c r="H143" s="68">
        <v>1</v>
      </c>
      <c r="I143" s="69">
        <v>10</v>
      </c>
      <c r="J143" s="69">
        <v>1.61</v>
      </c>
      <c r="K143" s="69">
        <v>0.67</v>
      </c>
      <c r="L143" s="69">
        <v>22.8</v>
      </c>
      <c r="M143" s="69">
        <v>22.8</v>
      </c>
      <c r="N143" s="41"/>
    </row>
    <row r="144" spans="1:14" x14ac:dyDescent="0.25">
      <c r="A144" s="47" t="s">
        <v>3362</v>
      </c>
      <c r="B144" s="63" t="s">
        <v>331</v>
      </c>
      <c r="C144" s="64" t="s">
        <v>104</v>
      </c>
      <c r="D144" s="65">
        <v>70561</v>
      </c>
      <c r="E144" s="66" t="s">
        <v>208</v>
      </c>
      <c r="F144" s="67" t="s">
        <v>123</v>
      </c>
      <c r="G144" s="68">
        <v>20</v>
      </c>
      <c r="H144" s="68">
        <v>1</v>
      </c>
      <c r="I144" s="69">
        <v>20</v>
      </c>
      <c r="J144" s="69">
        <v>7.59</v>
      </c>
      <c r="K144" s="69">
        <v>4.03</v>
      </c>
      <c r="L144" s="69">
        <v>232.4</v>
      </c>
      <c r="M144" s="69">
        <v>232.4</v>
      </c>
      <c r="N144" s="40"/>
    </row>
    <row r="145" spans="1:14" x14ac:dyDescent="0.25">
      <c r="A145" s="47" t="s">
        <v>3363</v>
      </c>
      <c r="B145" s="63" t="s">
        <v>332</v>
      </c>
      <c r="C145" s="64" t="s">
        <v>104</v>
      </c>
      <c r="D145" s="65">
        <v>70703</v>
      </c>
      <c r="E145" s="66" t="s">
        <v>333</v>
      </c>
      <c r="F145" s="67" t="s">
        <v>101</v>
      </c>
      <c r="G145" s="68">
        <v>1</v>
      </c>
      <c r="H145" s="68">
        <v>1</v>
      </c>
      <c r="I145" s="69">
        <v>1</v>
      </c>
      <c r="J145" s="69">
        <v>194.55</v>
      </c>
      <c r="K145" s="69">
        <v>59.3</v>
      </c>
      <c r="L145" s="69">
        <v>253.85</v>
      </c>
      <c r="M145" s="69">
        <v>253.85</v>
      </c>
      <c r="N145" s="40"/>
    </row>
    <row r="146" spans="1:14" x14ac:dyDescent="0.25">
      <c r="A146" s="47" t="s">
        <v>3364</v>
      </c>
      <c r="B146" s="63" t="s">
        <v>334</v>
      </c>
      <c r="C146" s="64" t="s">
        <v>104</v>
      </c>
      <c r="D146" s="65">
        <v>70764</v>
      </c>
      <c r="E146" s="66" t="s">
        <v>212</v>
      </c>
      <c r="F146" s="67" t="s">
        <v>123</v>
      </c>
      <c r="G146" s="68">
        <v>4</v>
      </c>
      <c r="H146" s="68">
        <v>1</v>
      </c>
      <c r="I146" s="69">
        <v>4</v>
      </c>
      <c r="J146" s="69">
        <v>59.15</v>
      </c>
      <c r="K146" s="69">
        <v>2.96</v>
      </c>
      <c r="L146" s="69">
        <v>248.44</v>
      </c>
      <c r="M146" s="69">
        <v>248.44</v>
      </c>
      <c r="N146" s="40"/>
    </row>
    <row r="147" spans="1:14" x14ac:dyDescent="0.25">
      <c r="A147" s="47" t="s">
        <v>3365</v>
      </c>
      <c r="B147" s="63" t="s">
        <v>335</v>
      </c>
      <c r="C147" s="64" t="s">
        <v>104</v>
      </c>
      <c r="D147" s="65">
        <v>81894</v>
      </c>
      <c r="E147" s="66" t="s">
        <v>214</v>
      </c>
      <c r="F147" s="67" t="s">
        <v>101</v>
      </c>
      <c r="G147" s="68">
        <v>2</v>
      </c>
      <c r="H147" s="68">
        <v>1</v>
      </c>
      <c r="I147" s="69">
        <v>2</v>
      </c>
      <c r="J147" s="69">
        <v>36.46</v>
      </c>
      <c r="K147" s="69">
        <v>23.93</v>
      </c>
      <c r="L147" s="69">
        <v>120.78</v>
      </c>
      <c r="M147" s="69">
        <v>120.78</v>
      </c>
      <c r="N147" s="40"/>
    </row>
    <row r="148" spans="1:14" x14ac:dyDescent="0.25">
      <c r="A148" s="47" t="s">
        <v>3366</v>
      </c>
      <c r="B148" s="63" t="s">
        <v>336</v>
      </c>
      <c r="C148" s="64" t="s">
        <v>104</v>
      </c>
      <c r="D148" s="65">
        <v>70840</v>
      </c>
      <c r="E148" s="66" t="s">
        <v>216</v>
      </c>
      <c r="F148" s="67" t="s">
        <v>101</v>
      </c>
      <c r="G148" s="68">
        <v>1</v>
      </c>
      <c r="H148" s="68">
        <v>1</v>
      </c>
      <c r="I148" s="69">
        <v>1</v>
      </c>
      <c r="J148" s="69">
        <v>714.2</v>
      </c>
      <c r="K148" s="69">
        <v>107.76</v>
      </c>
      <c r="L148" s="69">
        <v>821.96</v>
      </c>
      <c r="M148" s="69">
        <v>821.96</v>
      </c>
      <c r="N148" s="40"/>
    </row>
    <row r="149" spans="1:14" x14ac:dyDescent="0.25">
      <c r="A149" s="47" t="s">
        <v>3367</v>
      </c>
      <c r="B149" s="63" t="s">
        <v>337</v>
      </c>
      <c r="C149" s="64" t="s">
        <v>104</v>
      </c>
      <c r="D149" s="65">
        <v>70892</v>
      </c>
      <c r="E149" s="66" t="s">
        <v>218</v>
      </c>
      <c r="F149" s="67" t="s">
        <v>101</v>
      </c>
      <c r="G149" s="68">
        <v>1</v>
      </c>
      <c r="H149" s="68">
        <v>1</v>
      </c>
      <c r="I149" s="69">
        <v>1</v>
      </c>
      <c r="J149" s="69">
        <v>110.32</v>
      </c>
      <c r="K149" s="69">
        <v>80.05</v>
      </c>
      <c r="L149" s="69">
        <v>190.37</v>
      </c>
      <c r="M149" s="69">
        <v>190.37</v>
      </c>
      <c r="N149" s="40"/>
    </row>
    <row r="150" spans="1:14" x14ac:dyDescent="0.3">
      <c r="A150" s="47" t="s">
        <v>3368</v>
      </c>
      <c r="B150" s="63" t="s">
        <v>338</v>
      </c>
      <c r="C150" s="64" t="s">
        <v>104</v>
      </c>
      <c r="D150" s="65">
        <v>71064</v>
      </c>
      <c r="E150" s="66" t="s">
        <v>339</v>
      </c>
      <c r="F150" s="67" t="s">
        <v>101</v>
      </c>
      <c r="G150" s="68">
        <v>1</v>
      </c>
      <c r="H150" s="68">
        <v>1</v>
      </c>
      <c r="I150" s="69">
        <v>1</v>
      </c>
      <c r="J150" s="69">
        <v>138.81</v>
      </c>
      <c r="K150" s="69">
        <v>71.150000000000006</v>
      </c>
      <c r="L150" s="69">
        <v>209.96</v>
      </c>
      <c r="M150" s="69">
        <v>209.96</v>
      </c>
      <c r="N150" s="41"/>
    </row>
    <row r="151" spans="1:14" ht="24" x14ac:dyDescent="0.3">
      <c r="A151" s="47" t="s">
        <v>3369</v>
      </c>
      <c r="B151" s="63" t="s">
        <v>340</v>
      </c>
      <c r="C151" s="64" t="s">
        <v>170</v>
      </c>
      <c r="D151" s="65">
        <v>93655</v>
      </c>
      <c r="E151" s="66" t="s">
        <v>175</v>
      </c>
      <c r="F151" s="67" t="s">
        <v>101</v>
      </c>
      <c r="G151" s="68">
        <v>3</v>
      </c>
      <c r="H151" s="68">
        <v>1</v>
      </c>
      <c r="I151" s="69">
        <v>3</v>
      </c>
      <c r="J151" s="69">
        <v>8.65</v>
      </c>
      <c r="K151" s="69">
        <v>1.96</v>
      </c>
      <c r="L151" s="69">
        <v>31.83</v>
      </c>
      <c r="M151" s="69">
        <v>31.83</v>
      </c>
      <c r="N151" s="41"/>
    </row>
    <row r="152" spans="1:14" ht="24" x14ac:dyDescent="0.3">
      <c r="A152" s="47" t="s">
        <v>3370</v>
      </c>
      <c r="B152" s="63" t="s">
        <v>341</v>
      </c>
      <c r="C152" s="64" t="s">
        <v>170</v>
      </c>
      <c r="D152" s="65">
        <v>93671</v>
      </c>
      <c r="E152" s="66" t="s">
        <v>183</v>
      </c>
      <c r="F152" s="67" t="s">
        <v>101</v>
      </c>
      <c r="G152" s="68">
        <v>2</v>
      </c>
      <c r="H152" s="68">
        <v>1</v>
      </c>
      <c r="I152" s="69">
        <v>2</v>
      </c>
      <c r="J152" s="69">
        <v>55.32</v>
      </c>
      <c r="K152" s="69">
        <v>8.07</v>
      </c>
      <c r="L152" s="69">
        <v>126.78</v>
      </c>
      <c r="M152" s="69">
        <v>126.78</v>
      </c>
      <c r="N152" s="41"/>
    </row>
    <row r="153" spans="1:14" x14ac:dyDescent="0.25">
      <c r="A153" s="47" t="s">
        <v>3371</v>
      </c>
      <c r="B153" s="63" t="s">
        <v>342</v>
      </c>
      <c r="C153" s="64" t="s">
        <v>104</v>
      </c>
      <c r="D153" s="65">
        <v>71184</v>
      </c>
      <c r="E153" s="66" t="s">
        <v>186</v>
      </c>
      <c r="F153" s="67" t="s">
        <v>101</v>
      </c>
      <c r="G153" s="68">
        <v>3</v>
      </c>
      <c r="H153" s="68">
        <v>1</v>
      </c>
      <c r="I153" s="69">
        <v>3</v>
      </c>
      <c r="J153" s="69">
        <v>72.010000000000005</v>
      </c>
      <c r="K153" s="69">
        <v>29.65</v>
      </c>
      <c r="L153" s="69">
        <v>304.98</v>
      </c>
      <c r="M153" s="69">
        <v>304.98</v>
      </c>
      <c r="N153" s="40"/>
    </row>
    <row r="154" spans="1:14" x14ac:dyDescent="0.25">
      <c r="A154" s="47" t="s">
        <v>3372</v>
      </c>
      <c r="B154" s="63" t="s">
        <v>343</v>
      </c>
      <c r="C154" s="64" t="s">
        <v>104</v>
      </c>
      <c r="D154" s="65">
        <v>72630</v>
      </c>
      <c r="E154" s="66" t="s">
        <v>225</v>
      </c>
      <c r="F154" s="67" t="s">
        <v>123</v>
      </c>
      <c r="G154" s="68">
        <v>2</v>
      </c>
      <c r="H154" s="68">
        <v>1</v>
      </c>
      <c r="I154" s="69">
        <v>2</v>
      </c>
      <c r="J154" s="69">
        <v>8.15</v>
      </c>
      <c r="K154" s="69">
        <v>8.89</v>
      </c>
      <c r="L154" s="69">
        <v>34.08</v>
      </c>
      <c r="M154" s="69">
        <v>34.08</v>
      </c>
      <c r="N154" s="40"/>
    </row>
    <row r="155" spans="1:14" x14ac:dyDescent="0.25">
      <c r="A155" s="47" t="s">
        <v>3373</v>
      </c>
      <c r="B155" s="72" t="s">
        <v>344</v>
      </c>
      <c r="C155" s="73"/>
      <c r="D155" s="73"/>
      <c r="E155" s="74" t="s">
        <v>345</v>
      </c>
      <c r="F155" s="73"/>
      <c r="G155" s="75"/>
      <c r="H155" s="75"/>
      <c r="I155" s="75"/>
      <c r="J155" s="75"/>
      <c r="K155" s="75"/>
      <c r="L155" s="76">
        <v>49452.260000000009</v>
      </c>
      <c r="M155" s="76">
        <v>49452.260000000009</v>
      </c>
      <c r="N155" s="40"/>
    </row>
    <row r="156" spans="1:14" x14ac:dyDescent="0.25">
      <c r="A156" s="47" t="s">
        <v>3374</v>
      </c>
      <c r="B156" s="63" t="s">
        <v>346</v>
      </c>
      <c r="C156" s="64" t="s">
        <v>104</v>
      </c>
      <c r="D156" s="65">
        <v>70204</v>
      </c>
      <c r="E156" s="66" t="s">
        <v>347</v>
      </c>
      <c r="F156" s="67" t="s">
        <v>101</v>
      </c>
      <c r="G156" s="68">
        <v>1</v>
      </c>
      <c r="H156" s="68">
        <v>1</v>
      </c>
      <c r="I156" s="69">
        <v>1</v>
      </c>
      <c r="J156" s="69">
        <v>2.68</v>
      </c>
      <c r="K156" s="69">
        <v>7.41</v>
      </c>
      <c r="L156" s="69">
        <v>10.09</v>
      </c>
      <c r="M156" s="69">
        <v>10.09</v>
      </c>
      <c r="N156" s="40"/>
    </row>
    <row r="157" spans="1:14" x14ac:dyDescent="0.25">
      <c r="A157" s="47" t="s">
        <v>3375</v>
      </c>
      <c r="B157" s="63" t="s">
        <v>348</v>
      </c>
      <c r="C157" s="64" t="s">
        <v>104</v>
      </c>
      <c r="D157" s="65">
        <v>70252</v>
      </c>
      <c r="E157" s="66" t="s">
        <v>349</v>
      </c>
      <c r="F157" s="67" t="s">
        <v>101</v>
      </c>
      <c r="G157" s="68">
        <v>8</v>
      </c>
      <c r="H157" s="68">
        <v>1</v>
      </c>
      <c r="I157" s="69">
        <v>8</v>
      </c>
      <c r="J157" s="69">
        <v>0.1</v>
      </c>
      <c r="K157" s="69">
        <v>0</v>
      </c>
      <c r="L157" s="69">
        <v>0.8</v>
      </c>
      <c r="M157" s="69">
        <v>0.8</v>
      </c>
      <c r="N157" s="40"/>
    </row>
    <row r="158" spans="1:14" ht="36" x14ac:dyDescent="0.3">
      <c r="A158" s="47" t="s">
        <v>3376</v>
      </c>
      <c r="B158" s="63" t="s">
        <v>350</v>
      </c>
      <c r="C158" s="64" t="s">
        <v>170</v>
      </c>
      <c r="D158" s="65">
        <v>100613</v>
      </c>
      <c r="E158" s="66" t="s">
        <v>351</v>
      </c>
      <c r="F158" s="67" t="s">
        <v>101</v>
      </c>
      <c r="G158" s="68">
        <v>1</v>
      </c>
      <c r="H158" s="68">
        <v>1</v>
      </c>
      <c r="I158" s="69">
        <v>1</v>
      </c>
      <c r="J158" s="69">
        <v>887.49</v>
      </c>
      <c r="K158" s="69">
        <v>411.91</v>
      </c>
      <c r="L158" s="69">
        <v>1299.4000000000001</v>
      </c>
      <c r="M158" s="69">
        <v>1299.4000000000001</v>
      </c>
      <c r="N158" s="42"/>
    </row>
    <row r="159" spans="1:14" x14ac:dyDescent="0.25">
      <c r="A159" s="47" t="s">
        <v>3377</v>
      </c>
      <c r="B159" s="63" t="s">
        <v>352</v>
      </c>
      <c r="C159" s="64" t="s">
        <v>104</v>
      </c>
      <c r="D159" s="65">
        <v>70268</v>
      </c>
      <c r="E159" s="66" t="s">
        <v>353</v>
      </c>
      <c r="F159" s="67" t="s">
        <v>123</v>
      </c>
      <c r="G159" s="68">
        <v>1.5</v>
      </c>
      <c r="H159" s="68">
        <v>1</v>
      </c>
      <c r="I159" s="69">
        <v>1.5</v>
      </c>
      <c r="J159" s="69">
        <v>277.32</v>
      </c>
      <c r="K159" s="69">
        <v>19.87</v>
      </c>
      <c r="L159" s="69">
        <v>445.78</v>
      </c>
      <c r="M159" s="69">
        <v>445.78</v>
      </c>
      <c r="N159" s="40"/>
    </row>
    <row r="160" spans="1:14" x14ac:dyDescent="0.25">
      <c r="A160" s="47" t="s">
        <v>3378</v>
      </c>
      <c r="B160" s="63" t="s">
        <v>354</v>
      </c>
      <c r="C160" s="64" t="s">
        <v>104</v>
      </c>
      <c r="D160" s="65">
        <v>70386</v>
      </c>
      <c r="E160" s="66" t="s">
        <v>355</v>
      </c>
      <c r="F160" s="67" t="s">
        <v>101</v>
      </c>
      <c r="G160" s="68">
        <v>1</v>
      </c>
      <c r="H160" s="68">
        <v>1</v>
      </c>
      <c r="I160" s="69">
        <v>1</v>
      </c>
      <c r="J160" s="69">
        <v>176.15</v>
      </c>
      <c r="K160" s="69">
        <v>5.92</v>
      </c>
      <c r="L160" s="69">
        <v>182.07</v>
      </c>
      <c r="M160" s="69">
        <v>182.07</v>
      </c>
      <c r="N160" s="40"/>
    </row>
    <row r="161" spans="1:14" x14ac:dyDescent="0.25">
      <c r="A161" s="47" t="s">
        <v>3379</v>
      </c>
      <c r="B161" s="63" t="s">
        <v>356</v>
      </c>
      <c r="C161" s="64" t="s">
        <v>104</v>
      </c>
      <c r="D161" s="65">
        <v>70422</v>
      </c>
      <c r="E161" s="66" t="s">
        <v>357</v>
      </c>
      <c r="F161" s="67" t="s">
        <v>358</v>
      </c>
      <c r="G161" s="68">
        <v>2</v>
      </c>
      <c r="H161" s="68">
        <v>1</v>
      </c>
      <c r="I161" s="69">
        <v>2</v>
      </c>
      <c r="J161" s="69">
        <v>2.35</v>
      </c>
      <c r="K161" s="69">
        <v>0.3</v>
      </c>
      <c r="L161" s="69">
        <v>5.3</v>
      </c>
      <c r="M161" s="69">
        <v>5.3</v>
      </c>
      <c r="N161" s="40"/>
    </row>
    <row r="162" spans="1:14" x14ac:dyDescent="0.25">
      <c r="A162" s="47" t="s">
        <v>3380</v>
      </c>
      <c r="B162" s="63" t="s">
        <v>359</v>
      </c>
      <c r="C162" s="64" t="s">
        <v>104</v>
      </c>
      <c r="D162" s="65">
        <v>70428</v>
      </c>
      <c r="E162" s="66" t="s">
        <v>360</v>
      </c>
      <c r="F162" s="67" t="s">
        <v>358</v>
      </c>
      <c r="G162" s="68">
        <v>1</v>
      </c>
      <c r="H162" s="68">
        <v>1</v>
      </c>
      <c r="I162" s="69">
        <v>1</v>
      </c>
      <c r="J162" s="69">
        <v>16.54</v>
      </c>
      <c r="K162" s="69">
        <v>7.41</v>
      </c>
      <c r="L162" s="69">
        <v>23.95</v>
      </c>
      <c r="M162" s="69">
        <v>23.95</v>
      </c>
      <c r="N162" s="40"/>
    </row>
    <row r="163" spans="1:14" x14ac:dyDescent="0.25">
      <c r="A163" s="47" t="s">
        <v>3381</v>
      </c>
      <c r="B163" s="63" t="s">
        <v>361</v>
      </c>
      <c r="C163" s="64" t="s">
        <v>104</v>
      </c>
      <c r="D163" s="65">
        <v>70507</v>
      </c>
      <c r="E163" s="66" t="s">
        <v>362</v>
      </c>
      <c r="F163" s="67" t="s">
        <v>101</v>
      </c>
      <c r="G163" s="68">
        <v>1</v>
      </c>
      <c r="H163" s="68">
        <v>1</v>
      </c>
      <c r="I163" s="69">
        <v>1</v>
      </c>
      <c r="J163" s="69">
        <v>46.42</v>
      </c>
      <c r="K163" s="69">
        <v>16.3</v>
      </c>
      <c r="L163" s="69">
        <v>62.72</v>
      </c>
      <c r="M163" s="69">
        <v>62.72</v>
      </c>
      <c r="N163" s="40"/>
    </row>
    <row r="164" spans="1:14" x14ac:dyDescent="0.25">
      <c r="A164" s="47" t="s">
        <v>3382</v>
      </c>
      <c r="B164" s="63" t="s">
        <v>363</v>
      </c>
      <c r="C164" s="64" t="s">
        <v>104</v>
      </c>
      <c r="D164" s="65">
        <v>70509</v>
      </c>
      <c r="E164" s="66" t="s">
        <v>160</v>
      </c>
      <c r="F164" s="67" t="s">
        <v>123</v>
      </c>
      <c r="G164" s="68">
        <v>5</v>
      </c>
      <c r="H164" s="68">
        <v>1</v>
      </c>
      <c r="I164" s="69">
        <v>5</v>
      </c>
      <c r="J164" s="69">
        <v>6.81</v>
      </c>
      <c r="K164" s="69">
        <v>2.0699999999999998</v>
      </c>
      <c r="L164" s="69">
        <v>44.4</v>
      </c>
      <c r="M164" s="69">
        <v>44.4</v>
      </c>
      <c r="N164" s="40"/>
    </row>
    <row r="165" spans="1:14" x14ac:dyDescent="0.25">
      <c r="A165" s="47" t="s">
        <v>3383</v>
      </c>
      <c r="B165" s="63" t="s">
        <v>364</v>
      </c>
      <c r="C165" s="64" t="s">
        <v>104</v>
      </c>
      <c r="D165" s="65">
        <v>70517</v>
      </c>
      <c r="E165" s="66" t="s">
        <v>162</v>
      </c>
      <c r="F165" s="67" t="s">
        <v>123</v>
      </c>
      <c r="G165" s="68">
        <v>40</v>
      </c>
      <c r="H165" s="68">
        <v>1</v>
      </c>
      <c r="I165" s="69">
        <v>40</v>
      </c>
      <c r="J165" s="69">
        <v>117.35</v>
      </c>
      <c r="K165" s="69">
        <v>8.4499999999999993</v>
      </c>
      <c r="L165" s="69">
        <v>5032</v>
      </c>
      <c r="M165" s="69">
        <v>5032</v>
      </c>
      <c r="N165" s="40"/>
    </row>
    <row r="166" spans="1:14" x14ac:dyDescent="0.25">
      <c r="A166" s="47" t="s">
        <v>3384</v>
      </c>
      <c r="B166" s="63" t="s">
        <v>365</v>
      </c>
      <c r="C166" s="64" t="s">
        <v>104</v>
      </c>
      <c r="D166" s="65">
        <v>70543</v>
      </c>
      <c r="E166" s="66" t="s">
        <v>366</v>
      </c>
      <c r="F166" s="67" t="s">
        <v>123</v>
      </c>
      <c r="G166" s="68">
        <v>3</v>
      </c>
      <c r="H166" s="68">
        <v>1</v>
      </c>
      <c r="I166" s="69">
        <v>3</v>
      </c>
      <c r="J166" s="69">
        <v>27.25</v>
      </c>
      <c r="K166" s="69">
        <v>4.74</v>
      </c>
      <c r="L166" s="69">
        <v>95.97</v>
      </c>
      <c r="M166" s="69">
        <v>95.97</v>
      </c>
      <c r="N166" s="40"/>
    </row>
    <row r="167" spans="1:14" ht="24" x14ac:dyDescent="0.3">
      <c r="A167" s="47" t="s">
        <v>3385</v>
      </c>
      <c r="B167" s="63" t="s">
        <v>367</v>
      </c>
      <c r="C167" s="64" t="s">
        <v>170</v>
      </c>
      <c r="D167" s="65">
        <v>97893</v>
      </c>
      <c r="E167" s="66" t="s">
        <v>368</v>
      </c>
      <c r="F167" s="67" t="s">
        <v>101</v>
      </c>
      <c r="G167" s="68">
        <v>1</v>
      </c>
      <c r="H167" s="68">
        <v>1</v>
      </c>
      <c r="I167" s="69">
        <v>1</v>
      </c>
      <c r="J167" s="69">
        <v>242.46</v>
      </c>
      <c r="K167" s="69">
        <v>179.7</v>
      </c>
      <c r="L167" s="69">
        <v>422.16</v>
      </c>
      <c r="M167" s="69">
        <v>422.16</v>
      </c>
      <c r="N167" s="41"/>
    </row>
    <row r="168" spans="1:14" x14ac:dyDescent="0.25">
      <c r="A168" s="47" t="s">
        <v>3386</v>
      </c>
      <c r="B168" s="63" t="s">
        <v>369</v>
      </c>
      <c r="C168" s="64" t="s">
        <v>104</v>
      </c>
      <c r="D168" s="65">
        <v>70696</v>
      </c>
      <c r="E168" s="66" t="s">
        <v>370</v>
      </c>
      <c r="F168" s="67" t="s">
        <v>101</v>
      </c>
      <c r="G168" s="68">
        <v>1</v>
      </c>
      <c r="H168" s="68">
        <v>1</v>
      </c>
      <c r="I168" s="69">
        <v>1</v>
      </c>
      <c r="J168" s="69">
        <v>722.23</v>
      </c>
      <c r="K168" s="69">
        <v>38.56</v>
      </c>
      <c r="L168" s="69">
        <v>760.79</v>
      </c>
      <c r="M168" s="69">
        <v>760.79</v>
      </c>
      <c r="N168" s="40"/>
    </row>
    <row r="169" spans="1:14" x14ac:dyDescent="0.3">
      <c r="A169" s="47" t="s">
        <v>3387</v>
      </c>
      <c r="B169" s="63" t="s">
        <v>371</v>
      </c>
      <c r="C169" s="64" t="s">
        <v>104</v>
      </c>
      <c r="D169" s="65">
        <v>70697</v>
      </c>
      <c r="E169" s="66" t="s">
        <v>372</v>
      </c>
      <c r="F169" s="67" t="s">
        <v>101</v>
      </c>
      <c r="G169" s="68">
        <v>1</v>
      </c>
      <c r="H169" s="68">
        <v>1</v>
      </c>
      <c r="I169" s="69">
        <v>1</v>
      </c>
      <c r="J169" s="69">
        <v>709.4</v>
      </c>
      <c r="K169" s="69">
        <v>38.56</v>
      </c>
      <c r="L169" s="69">
        <v>747.96</v>
      </c>
      <c r="M169" s="69">
        <v>747.96</v>
      </c>
      <c r="N169" s="41"/>
    </row>
    <row r="170" spans="1:14" x14ac:dyDescent="0.25">
      <c r="A170" s="47" t="s">
        <v>3388</v>
      </c>
      <c r="B170" s="63" t="s">
        <v>373</v>
      </c>
      <c r="C170" s="64" t="s">
        <v>104</v>
      </c>
      <c r="D170" s="65">
        <v>70771</v>
      </c>
      <c r="E170" s="66" t="s">
        <v>374</v>
      </c>
      <c r="F170" s="67" t="s">
        <v>101</v>
      </c>
      <c r="G170" s="68">
        <v>1</v>
      </c>
      <c r="H170" s="68">
        <v>1</v>
      </c>
      <c r="I170" s="69">
        <v>1</v>
      </c>
      <c r="J170" s="69">
        <v>125.32</v>
      </c>
      <c r="K170" s="69">
        <v>2.96</v>
      </c>
      <c r="L170" s="69">
        <v>128.28</v>
      </c>
      <c r="M170" s="69">
        <v>128.28</v>
      </c>
      <c r="N170" s="40"/>
    </row>
    <row r="171" spans="1:14" x14ac:dyDescent="0.25">
      <c r="A171" s="47" t="s">
        <v>3389</v>
      </c>
      <c r="B171" s="63" t="s">
        <v>375</v>
      </c>
      <c r="C171" s="64" t="s">
        <v>270</v>
      </c>
      <c r="D171" s="77" t="s">
        <v>376</v>
      </c>
      <c r="E171" s="66" t="s">
        <v>377</v>
      </c>
      <c r="F171" s="67" t="s">
        <v>101</v>
      </c>
      <c r="G171" s="68">
        <v>3</v>
      </c>
      <c r="H171" s="68">
        <v>1</v>
      </c>
      <c r="I171" s="69">
        <v>3</v>
      </c>
      <c r="J171" s="69">
        <v>15.15</v>
      </c>
      <c r="K171" s="69">
        <v>0.98</v>
      </c>
      <c r="L171" s="69">
        <v>48.39</v>
      </c>
      <c r="M171" s="69">
        <v>48.39</v>
      </c>
      <c r="N171" s="40"/>
    </row>
    <row r="172" spans="1:14" x14ac:dyDescent="0.25">
      <c r="A172" s="47" t="s">
        <v>3390</v>
      </c>
      <c r="B172" s="63" t="s">
        <v>378</v>
      </c>
      <c r="C172" s="64" t="s">
        <v>270</v>
      </c>
      <c r="D172" s="77" t="s">
        <v>379</v>
      </c>
      <c r="E172" s="66" t="s">
        <v>380</v>
      </c>
      <c r="F172" s="67" t="s">
        <v>101</v>
      </c>
      <c r="G172" s="68">
        <v>3</v>
      </c>
      <c r="H172" s="68">
        <v>1</v>
      </c>
      <c r="I172" s="69">
        <v>3</v>
      </c>
      <c r="J172" s="69">
        <v>14.19</v>
      </c>
      <c r="K172" s="69">
        <v>0.98</v>
      </c>
      <c r="L172" s="69">
        <v>45.51</v>
      </c>
      <c r="M172" s="69">
        <v>45.51</v>
      </c>
      <c r="N172" s="40"/>
    </row>
    <row r="173" spans="1:14" x14ac:dyDescent="0.25">
      <c r="A173" s="47" t="s">
        <v>3391</v>
      </c>
      <c r="B173" s="63" t="s">
        <v>381</v>
      </c>
      <c r="C173" s="64" t="s">
        <v>104</v>
      </c>
      <c r="D173" s="65">
        <v>70791</v>
      </c>
      <c r="E173" s="66" t="s">
        <v>382</v>
      </c>
      <c r="F173" s="67" t="s">
        <v>101</v>
      </c>
      <c r="G173" s="68">
        <v>3</v>
      </c>
      <c r="H173" s="68">
        <v>1</v>
      </c>
      <c r="I173" s="69">
        <v>3</v>
      </c>
      <c r="J173" s="69">
        <v>367.38</v>
      </c>
      <c r="K173" s="69">
        <v>44.48</v>
      </c>
      <c r="L173" s="69">
        <v>1235.58</v>
      </c>
      <c r="M173" s="69">
        <v>1235.58</v>
      </c>
      <c r="N173" s="40"/>
    </row>
    <row r="174" spans="1:14" x14ac:dyDescent="0.25">
      <c r="A174" s="47" t="s">
        <v>3392</v>
      </c>
      <c r="B174" s="63" t="s">
        <v>383</v>
      </c>
      <c r="C174" s="64" t="s">
        <v>104</v>
      </c>
      <c r="D174" s="65">
        <v>70920</v>
      </c>
      <c r="E174" s="66" t="s">
        <v>384</v>
      </c>
      <c r="F174" s="67" t="s">
        <v>101</v>
      </c>
      <c r="G174" s="68">
        <v>1</v>
      </c>
      <c r="H174" s="68">
        <v>1</v>
      </c>
      <c r="I174" s="69">
        <v>1</v>
      </c>
      <c r="J174" s="69">
        <v>42.49</v>
      </c>
      <c r="K174" s="69">
        <v>5.92</v>
      </c>
      <c r="L174" s="69">
        <v>48.41</v>
      </c>
      <c r="M174" s="69">
        <v>48.41</v>
      </c>
      <c r="N174" s="40"/>
    </row>
    <row r="175" spans="1:14" x14ac:dyDescent="0.25">
      <c r="A175" s="47" t="s">
        <v>3393</v>
      </c>
      <c r="B175" s="63" t="s">
        <v>385</v>
      </c>
      <c r="C175" s="64" t="s">
        <v>104</v>
      </c>
      <c r="D175" s="65">
        <v>70921</v>
      </c>
      <c r="E175" s="66" t="s">
        <v>386</v>
      </c>
      <c r="F175" s="67" t="s">
        <v>101</v>
      </c>
      <c r="G175" s="68">
        <v>2</v>
      </c>
      <c r="H175" s="68">
        <v>1</v>
      </c>
      <c r="I175" s="69">
        <v>2</v>
      </c>
      <c r="J175" s="69">
        <v>44.08</v>
      </c>
      <c r="K175" s="69">
        <v>5.92</v>
      </c>
      <c r="L175" s="69">
        <v>100</v>
      </c>
      <c r="M175" s="69">
        <v>100</v>
      </c>
      <c r="N175" s="40"/>
    </row>
    <row r="176" spans="1:14" x14ac:dyDescent="0.25">
      <c r="A176" s="47" t="s">
        <v>3394</v>
      </c>
      <c r="B176" s="63" t="s">
        <v>387</v>
      </c>
      <c r="C176" s="64" t="s">
        <v>104</v>
      </c>
      <c r="D176" s="65">
        <v>70922</v>
      </c>
      <c r="E176" s="66" t="s">
        <v>388</v>
      </c>
      <c r="F176" s="67" t="s">
        <v>101</v>
      </c>
      <c r="G176" s="68">
        <v>2</v>
      </c>
      <c r="H176" s="68">
        <v>1</v>
      </c>
      <c r="I176" s="69">
        <v>2</v>
      </c>
      <c r="J176" s="69">
        <v>47.52</v>
      </c>
      <c r="K176" s="69">
        <v>5.92</v>
      </c>
      <c r="L176" s="69">
        <v>106.88</v>
      </c>
      <c r="M176" s="69">
        <v>106.88</v>
      </c>
      <c r="N176" s="40"/>
    </row>
    <row r="177" spans="1:14" x14ac:dyDescent="0.25">
      <c r="A177" s="47" t="s">
        <v>3395</v>
      </c>
      <c r="B177" s="63" t="s">
        <v>389</v>
      </c>
      <c r="C177" s="64" t="s">
        <v>104</v>
      </c>
      <c r="D177" s="65">
        <v>71016</v>
      </c>
      <c r="E177" s="66" t="s">
        <v>390</v>
      </c>
      <c r="F177" s="67" t="s">
        <v>101</v>
      </c>
      <c r="G177" s="68">
        <v>4</v>
      </c>
      <c r="H177" s="68">
        <v>1</v>
      </c>
      <c r="I177" s="69">
        <v>4</v>
      </c>
      <c r="J177" s="69">
        <v>5.84</v>
      </c>
      <c r="K177" s="69">
        <v>11.85</v>
      </c>
      <c r="L177" s="69">
        <v>70.760000000000005</v>
      </c>
      <c r="M177" s="69">
        <v>70.760000000000005</v>
      </c>
      <c r="N177" s="40"/>
    </row>
    <row r="178" spans="1:14" x14ac:dyDescent="0.25">
      <c r="A178" s="47" t="s">
        <v>3396</v>
      </c>
      <c r="B178" s="63" t="s">
        <v>391</v>
      </c>
      <c r="C178" s="64" t="s">
        <v>104</v>
      </c>
      <c r="D178" s="65">
        <v>71020</v>
      </c>
      <c r="E178" s="66" t="s">
        <v>392</v>
      </c>
      <c r="F178" s="67" t="s">
        <v>101</v>
      </c>
      <c r="G178" s="68">
        <v>6</v>
      </c>
      <c r="H178" s="68">
        <v>1</v>
      </c>
      <c r="I178" s="69">
        <v>6</v>
      </c>
      <c r="J178" s="69">
        <v>9.65</v>
      </c>
      <c r="K178" s="69">
        <v>13.34</v>
      </c>
      <c r="L178" s="69">
        <v>137.94</v>
      </c>
      <c r="M178" s="69">
        <v>137.94</v>
      </c>
      <c r="N178" s="40"/>
    </row>
    <row r="179" spans="1:14" x14ac:dyDescent="0.25">
      <c r="A179" s="47" t="s">
        <v>3397</v>
      </c>
      <c r="B179" s="63" t="s">
        <v>393</v>
      </c>
      <c r="C179" s="64" t="s">
        <v>104</v>
      </c>
      <c r="D179" s="65">
        <v>71035</v>
      </c>
      <c r="E179" s="66" t="s">
        <v>394</v>
      </c>
      <c r="F179" s="67" t="s">
        <v>101</v>
      </c>
      <c r="G179" s="68">
        <v>1</v>
      </c>
      <c r="H179" s="68">
        <v>1</v>
      </c>
      <c r="I179" s="69">
        <v>1</v>
      </c>
      <c r="J179" s="69">
        <v>9.1999999999999993</v>
      </c>
      <c r="K179" s="69">
        <v>8.89</v>
      </c>
      <c r="L179" s="69">
        <v>18.09</v>
      </c>
      <c r="M179" s="69">
        <v>18.09</v>
      </c>
      <c r="N179" s="40"/>
    </row>
    <row r="180" spans="1:14" x14ac:dyDescent="0.25">
      <c r="A180" s="47" t="s">
        <v>3398</v>
      </c>
      <c r="B180" s="63" t="s">
        <v>395</v>
      </c>
      <c r="C180" s="64" t="s">
        <v>104</v>
      </c>
      <c r="D180" s="65">
        <v>71037</v>
      </c>
      <c r="E180" s="66" t="s">
        <v>396</v>
      </c>
      <c r="F180" s="67" t="s">
        <v>101</v>
      </c>
      <c r="G180" s="68">
        <v>4</v>
      </c>
      <c r="H180" s="68">
        <v>1</v>
      </c>
      <c r="I180" s="69">
        <v>4</v>
      </c>
      <c r="J180" s="69">
        <v>18.059999999999999</v>
      </c>
      <c r="K180" s="69">
        <v>11.85</v>
      </c>
      <c r="L180" s="69">
        <v>119.64</v>
      </c>
      <c r="M180" s="69">
        <v>119.64</v>
      </c>
      <c r="N180" s="40"/>
    </row>
    <row r="181" spans="1:14" ht="24" x14ac:dyDescent="0.3">
      <c r="A181" s="47" t="s">
        <v>3399</v>
      </c>
      <c r="B181" s="63" t="s">
        <v>397</v>
      </c>
      <c r="C181" s="64" t="s">
        <v>170</v>
      </c>
      <c r="D181" s="65">
        <v>96977</v>
      </c>
      <c r="E181" s="70" t="s">
        <v>3158</v>
      </c>
      <c r="F181" s="67" t="s">
        <v>123</v>
      </c>
      <c r="G181" s="68">
        <v>45</v>
      </c>
      <c r="H181" s="68">
        <v>1</v>
      </c>
      <c r="I181" s="69">
        <v>45</v>
      </c>
      <c r="J181" s="69">
        <v>46.03</v>
      </c>
      <c r="K181" s="69">
        <v>0.97</v>
      </c>
      <c r="L181" s="69">
        <v>2115</v>
      </c>
      <c r="M181" s="69">
        <v>2115</v>
      </c>
      <c r="N181" s="41"/>
    </row>
    <row r="182" spans="1:14" x14ac:dyDescent="0.25">
      <c r="A182" s="47" t="s">
        <v>3400</v>
      </c>
      <c r="B182" s="63" t="s">
        <v>398</v>
      </c>
      <c r="C182" s="64" t="s">
        <v>104</v>
      </c>
      <c r="D182" s="65">
        <v>71110</v>
      </c>
      <c r="E182" s="66" t="s">
        <v>399</v>
      </c>
      <c r="F182" s="67" t="s">
        <v>101</v>
      </c>
      <c r="G182" s="68">
        <v>2</v>
      </c>
      <c r="H182" s="68">
        <v>1</v>
      </c>
      <c r="I182" s="69">
        <v>2</v>
      </c>
      <c r="J182" s="69">
        <v>393.25</v>
      </c>
      <c r="K182" s="69">
        <v>13.64</v>
      </c>
      <c r="L182" s="69">
        <v>813.78</v>
      </c>
      <c r="M182" s="69">
        <v>813.78</v>
      </c>
      <c r="N182" s="40"/>
    </row>
    <row r="183" spans="1:14" ht="24" x14ac:dyDescent="0.3">
      <c r="A183" s="47" t="s">
        <v>3401</v>
      </c>
      <c r="B183" s="63" t="s">
        <v>400</v>
      </c>
      <c r="C183" s="64" t="s">
        <v>170</v>
      </c>
      <c r="D183" s="65">
        <v>93026</v>
      </c>
      <c r="E183" s="66" t="s">
        <v>401</v>
      </c>
      <c r="F183" s="67" t="s">
        <v>101</v>
      </c>
      <c r="G183" s="68">
        <v>1</v>
      </c>
      <c r="H183" s="68">
        <v>1</v>
      </c>
      <c r="I183" s="69">
        <v>1</v>
      </c>
      <c r="J183" s="69">
        <v>29.34</v>
      </c>
      <c r="K183" s="69">
        <v>18.920000000000002</v>
      </c>
      <c r="L183" s="69">
        <v>48.26</v>
      </c>
      <c r="M183" s="69">
        <v>48.26</v>
      </c>
      <c r="N183" s="41"/>
    </row>
    <row r="184" spans="1:14" x14ac:dyDescent="0.25">
      <c r="A184" s="47" t="s">
        <v>3402</v>
      </c>
      <c r="B184" s="63" t="s">
        <v>402</v>
      </c>
      <c r="C184" s="64" t="s">
        <v>104</v>
      </c>
      <c r="D184" s="65">
        <v>71142</v>
      </c>
      <c r="E184" s="66" t="s">
        <v>403</v>
      </c>
      <c r="F184" s="67" t="s">
        <v>101</v>
      </c>
      <c r="G184" s="68">
        <v>1</v>
      </c>
      <c r="H184" s="68">
        <v>1</v>
      </c>
      <c r="I184" s="69">
        <v>1</v>
      </c>
      <c r="J184" s="69">
        <v>3.05</v>
      </c>
      <c r="K184" s="69">
        <v>3.84</v>
      </c>
      <c r="L184" s="69">
        <v>6.89</v>
      </c>
      <c r="M184" s="69">
        <v>6.89</v>
      </c>
      <c r="N184" s="40"/>
    </row>
    <row r="185" spans="1:14" ht="24" x14ac:dyDescent="0.3">
      <c r="A185" s="47" t="s">
        <v>3403</v>
      </c>
      <c r="B185" s="63" t="s">
        <v>404</v>
      </c>
      <c r="C185" s="64" t="s">
        <v>170</v>
      </c>
      <c r="D185" s="65">
        <v>101897</v>
      </c>
      <c r="E185" s="66" t="s">
        <v>177</v>
      </c>
      <c r="F185" s="67" t="s">
        <v>101</v>
      </c>
      <c r="G185" s="68">
        <v>1</v>
      </c>
      <c r="H185" s="68">
        <v>1</v>
      </c>
      <c r="I185" s="69">
        <v>1</v>
      </c>
      <c r="J185" s="69">
        <v>751.39</v>
      </c>
      <c r="K185" s="69">
        <v>39.130000000000003</v>
      </c>
      <c r="L185" s="69">
        <v>790.52</v>
      </c>
      <c r="M185" s="69">
        <v>790.52</v>
      </c>
      <c r="N185" s="41"/>
    </row>
    <row r="186" spans="1:14" x14ac:dyDescent="0.25">
      <c r="A186" s="47" t="s">
        <v>3404</v>
      </c>
      <c r="B186" s="63" t="s">
        <v>405</v>
      </c>
      <c r="C186" s="64" t="s">
        <v>104</v>
      </c>
      <c r="D186" s="65">
        <v>71184</v>
      </c>
      <c r="E186" s="66" t="s">
        <v>186</v>
      </c>
      <c r="F186" s="67" t="s">
        <v>101</v>
      </c>
      <c r="G186" s="68">
        <v>3</v>
      </c>
      <c r="H186" s="68">
        <v>1</v>
      </c>
      <c r="I186" s="69">
        <v>3</v>
      </c>
      <c r="J186" s="69">
        <v>72.010000000000005</v>
      </c>
      <c r="K186" s="69">
        <v>29.65</v>
      </c>
      <c r="L186" s="69">
        <v>304.98</v>
      </c>
      <c r="M186" s="69">
        <v>304.98</v>
      </c>
      <c r="N186" s="40"/>
    </row>
    <row r="187" spans="1:14" x14ac:dyDescent="0.25">
      <c r="A187" s="47" t="s">
        <v>3405</v>
      </c>
      <c r="B187" s="63" t="s">
        <v>406</v>
      </c>
      <c r="C187" s="64" t="s">
        <v>104</v>
      </c>
      <c r="D187" s="65">
        <v>71202</v>
      </c>
      <c r="E187" s="66" t="s">
        <v>407</v>
      </c>
      <c r="F187" s="67" t="s">
        <v>123</v>
      </c>
      <c r="G187" s="68">
        <v>3</v>
      </c>
      <c r="H187" s="68">
        <v>1</v>
      </c>
      <c r="I187" s="69">
        <v>3</v>
      </c>
      <c r="J187" s="69">
        <v>6.49</v>
      </c>
      <c r="K187" s="69">
        <v>5.92</v>
      </c>
      <c r="L187" s="69">
        <v>37.229999999999997</v>
      </c>
      <c r="M187" s="69">
        <v>37.229999999999997</v>
      </c>
      <c r="N187" s="40"/>
    </row>
    <row r="188" spans="1:14" x14ac:dyDescent="0.25">
      <c r="A188" s="47" t="s">
        <v>3406</v>
      </c>
      <c r="B188" s="63" t="s">
        <v>408</v>
      </c>
      <c r="C188" s="64" t="s">
        <v>104</v>
      </c>
      <c r="D188" s="65">
        <v>71218</v>
      </c>
      <c r="E188" s="66" t="s">
        <v>409</v>
      </c>
      <c r="F188" s="67" t="s">
        <v>123</v>
      </c>
      <c r="G188" s="68">
        <v>6</v>
      </c>
      <c r="H188" s="68">
        <v>1</v>
      </c>
      <c r="I188" s="69">
        <v>6</v>
      </c>
      <c r="J188" s="69">
        <v>125.65</v>
      </c>
      <c r="K188" s="69">
        <v>59.3</v>
      </c>
      <c r="L188" s="69">
        <v>1109.7</v>
      </c>
      <c r="M188" s="69">
        <v>1109.7</v>
      </c>
      <c r="N188" s="40"/>
    </row>
    <row r="189" spans="1:14" ht="24" x14ac:dyDescent="0.3">
      <c r="A189" s="47" t="s">
        <v>3407</v>
      </c>
      <c r="B189" s="63" t="s">
        <v>410</v>
      </c>
      <c r="C189" s="64" t="s">
        <v>170</v>
      </c>
      <c r="D189" s="65">
        <v>93012</v>
      </c>
      <c r="E189" s="66" t="s">
        <v>411</v>
      </c>
      <c r="F189" s="67" t="s">
        <v>123</v>
      </c>
      <c r="G189" s="68">
        <v>6</v>
      </c>
      <c r="H189" s="68">
        <v>1</v>
      </c>
      <c r="I189" s="69">
        <v>6</v>
      </c>
      <c r="J189" s="69">
        <v>46.98</v>
      </c>
      <c r="K189" s="69">
        <v>6.29</v>
      </c>
      <c r="L189" s="69">
        <v>319.62</v>
      </c>
      <c r="M189" s="69">
        <v>319.62</v>
      </c>
      <c r="N189" s="41"/>
    </row>
    <row r="190" spans="1:14" x14ac:dyDescent="0.25">
      <c r="A190" s="47" t="s">
        <v>3408</v>
      </c>
      <c r="B190" s="63" t="s">
        <v>412</v>
      </c>
      <c r="C190" s="64" t="s">
        <v>104</v>
      </c>
      <c r="D190" s="65">
        <v>71267</v>
      </c>
      <c r="E190" s="66" t="s">
        <v>413</v>
      </c>
      <c r="F190" s="67" t="s">
        <v>101</v>
      </c>
      <c r="G190" s="68">
        <v>3</v>
      </c>
      <c r="H190" s="68">
        <v>1</v>
      </c>
      <c r="I190" s="69">
        <v>3</v>
      </c>
      <c r="J190" s="69">
        <v>3.01</v>
      </c>
      <c r="K190" s="69">
        <v>7.41</v>
      </c>
      <c r="L190" s="69">
        <v>31.26</v>
      </c>
      <c r="M190" s="69">
        <v>31.26</v>
      </c>
      <c r="N190" s="40"/>
    </row>
    <row r="191" spans="1:14" x14ac:dyDescent="0.25">
      <c r="A191" s="47" t="s">
        <v>3409</v>
      </c>
      <c r="B191" s="63" t="s">
        <v>414</v>
      </c>
      <c r="C191" s="64" t="s">
        <v>104</v>
      </c>
      <c r="D191" s="65">
        <v>71321</v>
      </c>
      <c r="E191" s="66" t="s">
        <v>415</v>
      </c>
      <c r="F191" s="67" t="s">
        <v>101</v>
      </c>
      <c r="G191" s="68">
        <v>5</v>
      </c>
      <c r="H191" s="68">
        <v>1</v>
      </c>
      <c r="I191" s="69">
        <v>5</v>
      </c>
      <c r="J191" s="69">
        <v>13.34</v>
      </c>
      <c r="K191" s="69">
        <v>5.92</v>
      </c>
      <c r="L191" s="69">
        <v>96.3</v>
      </c>
      <c r="M191" s="69">
        <v>96.3</v>
      </c>
      <c r="N191" s="40"/>
    </row>
    <row r="192" spans="1:14" ht="24" x14ac:dyDescent="0.3">
      <c r="A192" s="47" t="s">
        <v>3410</v>
      </c>
      <c r="B192" s="63" t="s">
        <v>416</v>
      </c>
      <c r="C192" s="64" t="s">
        <v>170</v>
      </c>
      <c r="D192" s="65">
        <v>91175</v>
      </c>
      <c r="E192" s="70" t="s">
        <v>3159</v>
      </c>
      <c r="F192" s="67" t="s">
        <v>123</v>
      </c>
      <c r="G192" s="68">
        <v>6</v>
      </c>
      <c r="H192" s="68">
        <v>1</v>
      </c>
      <c r="I192" s="69">
        <v>6</v>
      </c>
      <c r="J192" s="69">
        <v>1.56</v>
      </c>
      <c r="K192" s="69">
        <v>2.12</v>
      </c>
      <c r="L192" s="69">
        <v>22.08</v>
      </c>
      <c r="M192" s="69">
        <v>22.08</v>
      </c>
      <c r="N192" s="41"/>
    </row>
    <row r="193" spans="1:14" x14ac:dyDescent="0.25">
      <c r="A193" s="47" t="s">
        <v>3411</v>
      </c>
      <c r="B193" s="63" t="s">
        <v>417</v>
      </c>
      <c r="C193" s="64" t="s">
        <v>104</v>
      </c>
      <c r="D193" s="65">
        <v>71365</v>
      </c>
      <c r="E193" s="66" t="s">
        <v>418</v>
      </c>
      <c r="F193" s="67" t="s">
        <v>101</v>
      </c>
      <c r="G193" s="68">
        <v>3</v>
      </c>
      <c r="H193" s="68">
        <v>1</v>
      </c>
      <c r="I193" s="69">
        <v>3</v>
      </c>
      <c r="J193" s="69">
        <v>32.17</v>
      </c>
      <c r="K193" s="69">
        <v>11.85</v>
      </c>
      <c r="L193" s="69">
        <v>132.06</v>
      </c>
      <c r="M193" s="69">
        <v>132.06</v>
      </c>
      <c r="N193" s="40"/>
    </row>
    <row r="194" spans="1:14" x14ac:dyDescent="0.25">
      <c r="A194" s="47" t="s">
        <v>3412</v>
      </c>
      <c r="B194" s="63" t="s">
        <v>419</v>
      </c>
      <c r="C194" s="64" t="s">
        <v>104</v>
      </c>
      <c r="D194" s="65">
        <v>71381</v>
      </c>
      <c r="E194" s="66" t="s">
        <v>420</v>
      </c>
      <c r="F194" s="67" t="s">
        <v>101</v>
      </c>
      <c r="G194" s="68">
        <v>8</v>
      </c>
      <c r="H194" s="68">
        <v>1</v>
      </c>
      <c r="I194" s="69">
        <v>8</v>
      </c>
      <c r="J194" s="69">
        <v>73.53</v>
      </c>
      <c r="K194" s="69">
        <v>11.85</v>
      </c>
      <c r="L194" s="69">
        <v>683.04</v>
      </c>
      <c r="M194" s="69">
        <v>683.04</v>
      </c>
      <c r="N194" s="40"/>
    </row>
    <row r="195" spans="1:14" x14ac:dyDescent="0.25">
      <c r="A195" s="47" t="s">
        <v>3413</v>
      </c>
      <c r="B195" s="63" t="s">
        <v>421</v>
      </c>
      <c r="C195" s="64" t="s">
        <v>270</v>
      </c>
      <c r="D195" s="77" t="s">
        <v>422</v>
      </c>
      <c r="E195" s="66" t="s">
        <v>423</v>
      </c>
      <c r="F195" s="67" t="s">
        <v>123</v>
      </c>
      <c r="G195" s="68">
        <v>0.5</v>
      </c>
      <c r="H195" s="68">
        <v>1</v>
      </c>
      <c r="I195" s="69">
        <v>0.5</v>
      </c>
      <c r="J195" s="69">
        <v>9.82</v>
      </c>
      <c r="K195" s="69">
        <v>11.85</v>
      </c>
      <c r="L195" s="69">
        <v>10.83</v>
      </c>
      <c r="M195" s="69">
        <v>10.83</v>
      </c>
      <c r="N195" s="40"/>
    </row>
    <row r="196" spans="1:14" x14ac:dyDescent="0.25">
      <c r="A196" s="47" t="s">
        <v>3414</v>
      </c>
      <c r="B196" s="63" t="s">
        <v>424</v>
      </c>
      <c r="C196" s="64" t="s">
        <v>270</v>
      </c>
      <c r="D196" s="77" t="s">
        <v>425</v>
      </c>
      <c r="E196" s="66" t="s">
        <v>426</v>
      </c>
      <c r="F196" s="67" t="s">
        <v>81</v>
      </c>
      <c r="G196" s="68">
        <v>3</v>
      </c>
      <c r="H196" s="68">
        <v>1</v>
      </c>
      <c r="I196" s="69">
        <v>3</v>
      </c>
      <c r="J196" s="69">
        <v>96.99</v>
      </c>
      <c r="K196" s="69">
        <v>5.92</v>
      </c>
      <c r="L196" s="69">
        <v>308.73</v>
      </c>
      <c r="M196" s="69">
        <v>308.73</v>
      </c>
      <c r="N196" s="40"/>
    </row>
    <row r="197" spans="1:14" x14ac:dyDescent="0.25">
      <c r="A197" s="47" t="s">
        <v>3415</v>
      </c>
      <c r="B197" s="63" t="s">
        <v>427</v>
      </c>
      <c r="C197" s="64" t="s">
        <v>104</v>
      </c>
      <c r="D197" s="65">
        <v>71463</v>
      </c>
      <c r="E197" s="66" t="s">
        <v>428</v>
      </c>
      <c r="F197" s="67" t="s">
        <v>101</v>
      </c>
      <c r="G197" s="68">
        <v>2</v>
      </c>
      <c r="H197" s="68">
        <v>1</v>
      </c>
      <c r="I197" s="69">
        <v>2</v>
      </c>
      <c r="J197" s="69">
        <v>12.96</v>
      </c>
      <c r="K197" s="69">
        <v>8.89</v>
      </c>
      <c r="L197" s="69">
        <v>43.7</v>
      </c>
      <c r="M197" s="69">
        <v>43.7</v>
      </c>
      <c r="N197" s="40"/>
    </row>
    <row r="198" spans="1:14" x14ac:dyDescent="0.25">
      <c r="A198" s="47" t="s">
        <v>3416</v>
      </c>
      <c r="B198" s="63" t="s">
        <v>429</v>
      </c>
      <c r="C198" s="64" t="s">
        <v>104</v>
      </c>
      <c r="D198" s="65">
        <v>71510</v>
      </c>
      <c r="E198" s="66" t="s">
        <v>430</v>
      </c>
      <c r="F198" s="67" t="s">
        <v>101</v>
      </c>
      <c r="G198" s="68">
        <v>1</v>
      </c>
      <c r="H198" s="68">
        <v>1</v>
      </c>
      <c r="I198" s="69">
        <v>1</v>
      </c>
      <c r="J198" s="69">
        <v>5.1100000000000003</v>
      </c>
      <c r="K198" s="69">
        <v>5.92</v>
      </c>
      <c r="L198" s="69">
        <v>11.03</v>
      </c>
      <c r="M198" s="69">
        <v>11.03</v>
      </c>
      <c r="N198" s="40"/>
    </row>
    <row r="199" spans="1:14" x14ac:dyDescent="0.25">
      <c r="A199" s="47" t="s">
        <v>3417</v>
      </c>
      <c r="B199" s="63" t="s">
        <v>431</v>
      </c>
      <c r="C199" s="64" t="s">
        <v>104</v>
      </c>
      <c r="D199" s="65">
        <v>71708</v>
      </c>
      <c r="E199" s="66" t="s">
        <v>432</v>
      </c>
      <c r="F199" s="67" t="s">
        <v>101</v>
      </c>
      <c r="G199" s="68">
        <v>2</v>
      </c>
      <c r="H199" s="68">
        <v>1</v>
      </c>
      <c r="I199" s="69">
        <v>2</v>
      </c>
      <c r="J199" s="69">
        <v>22.45</v>
      </c>
      <c r="K199" s="69">
        <v>16.3</v>
      </c>
      <c r="L199" s="69">
        <v>77.5</v>
      </c>
      <c r="M199" s="69">
        <v>77.5</v>
      </c>
      <c r="N199" s="40"/>
    </row>
    <row r="200" spans="1:14" ht="24" x14ac:dyDescent="0.3">
      <c r="A200" s="47" t="s">
        <v>3418</v>
      </c>
      <c r="B200" s="63" t="s">
        <v>433</v>
      </c>
      <c r="C200" s="64" t="s">
        <v>170</v>
      </c>
      <c r="D200" s="65">
        <v>93017</v>
      </c>
      <c r="E200" s="66" t="s">
        <v>434</v>
      </c>
      <c r="F200" s="67" t="s">
        <v>101</v>
      </c>
      <c r="G200" s="68">
        <v>1</v>
      </c>
      <c r="H200" s="68">
        <v>1</v>
      </c>
      <c r="I200" s="69">
        <v>1</v>
      </c>
      <c r="J200" s="69">
        <v>17.29</v>
      </c>
      <c r="K200" s="69">
        <v>12.61</v>
      </c>
      <c r="L200" s="69">
        <v>29.9</v>
      </c>
      <c r="M200" s="69">
        <v>29.9</v>
      </c>
      <c r="N200" s="41"/>
    </row>
    <row r="201" spans="1:14" x14ac:dyDescent="0.25">
      <c r="A201" s="47" t="s">
        <v>3419</v>
      </c>
      <c r="B201" s="63" t="s">
        <v>435</v>
      </c>
      <c r="C201" s="64" t="s">
        <v>104</v>
      </c>
      <c r="D201" s="65">
        <v>71742</v>
      </c>
      <c r="E201" s="66" t="s">
        <v>436</v>
      </c>
      <c r="F201" s="67" t="s">
        <v>101</v>
      </c>
      <c r="G201" s="68">
        <v>1</v>
      </c>
      <c r="H201" s="68">
        <v>1</v>
      </c>
      <c r="I201" s="69">
        <v>1</v>
      </c>
      <c r="J201" s="69">
        <v>1.37</v>
      </c>
      <c r="K201" s="69">
        <v>1.48</v>
      </c>
      <c r="L201" s="69">
        <v>2.85</v>
      </c>
      <c r="M201" s="69">
        <v>2.85</v>
      </c>
      <c r="N201" s="40"/>
    </row>
    <row r="202" spans="1:14" x14ac:dyDescent="0.25">
      <c r="A202" s="47" t="s">
        <v>3420</v>
      </c>
      <c r="B202" s="63" t="s">
        <v>437</v>
      </c>
      <c r="C202" s="64" t="s">
        <v>104</v>
      </c>
      <c r="D202" s="65">
        <v>71750</v>
      </c>
      <c r="E202" s="66" t="s">
        <v>438</v>
      </c>
      <c r="F202" s="67" t="s">
        <v>101</v>
      </c>
      <c r="G202" s="68">
        <v>1</v>
      </c>
      <c r="H202" s="68">
        <v>1</v>
      </c>
      <c r="I202" s="69">
        <v>1</v>
      </c>
      <c r="J202" s="69">
        <v>14.09</v>
      </c>
      <c r="K202" s="69">
        <v>11.85</v>
      </c>
      <c r="L202" s="69">
        <v>25.94</v>
      </c>
      <c r="M202" s="69">
        <v>25.94</v>
      </c>
      <c r="N202" s="40"/>
    </row>
    <row r="203" spans="1:14" ht="36" x14ac:dyDescent="0.3">
      <c r="A203" s="47" t="s">
        <v>3421</v>
      </c>
      <c r="B203" s="63" t="s">
        <v>439</v>
      </c>
      <c r="C203" s="64" t="s">
        <v>104</v>
      </c>
      <c r="D203" s="65">
        <v>71761</v>
      </c>
      <c r="E203" s="66" t="s">
        <v>440</v>
      </c>
      <c r="F203" s="67" t="s">
        <v>106</v>
      </c>
      <c r="G203" s="68">
        <v>4</v>
      </c>
      <c r="H203" s="68">
        <v>1</v>
      </c>
      <c r="I203" s="69">
        <v>4</v>
      </c>
      <c r="J203" s="69">
        <v>206.3</v>
      </c>
      <c r="K203" s="69">
        <v>156.66999999999999</v>
      </c>
      <c r="L203" s="69">
        <v>1451.88</v>
      </c>
      <c r="M203" s="69">
        <v>1451.88</v>
      </c>
      <c r="N203" s="41"/>
    </row>
    <row r="204" spans="1:14" x14ac:dyDescent="0.25">
      <c r="A204" s="47" t="s">
        <v>3422</v>
      </c>
      <c r="B204" s="63" t="s">
        <v>441</v>
      </c>
      <c r="C204" s="64" t="s">
        <v>104</v>
      </c>
      <c r="D204" s="65">
        <v>71773</v>
      </c>
      <c r="E204" s="66" t="s">
        <v>442</v>
      </c>
      <c r="F204" s="67" t="s">
        <v>101</v>
      </c>
      <c r="G204" s="68">
        <v>1</v>
      </c>
      <c r="H204" s="68">
        <v>1</v>
      </c>
      <c r="I204" s="69">
        <v>1</v>
      </c>
      <c r="J204" s="69">
        <v>9.51</v>
      </c>
      <c r="K204" s="69">
        <v>2.96</v>
      </c>
      <c r="L204" s="69">
        <v>12.47</v>
      </c>
      <c r="M204" s="69">
        <v>12.47</v>
      </c>
      <c r="N204" s="40"/>
    </row>
    <row r="205" spans="1:14" x14ac:dyDescent="0.25">
      <c r="A205" s="47" t="s">
        <v>3423</v>
      </c>
      <c r="B205" s="63" t="s">
        <v>443</v>
      </c>
      <c r="C205" s="64" t="s">
        <v>104</v>
      </c>
      <c r="D205" s="65">
        <v>71780</v>
      </c>
      <c r="E205" s="66" t="s">
        <v>444</v>
      </c>
      <c r="F205" s="67" t="s">
        <v>101</v>
      </c>
      <c r="G205" s="68">
        <v>2</v>
      </c>
      <c r="H205" s="68">
        <v>1</v>
      </c>
      <c r="I205" s="69">
        <v>2</v>
      </c>
      <c r="J205" s="69">
        <v>81.12</v>
      </c>
      <c r="K205" s="69">
        <v>16.3</v>
      </c>
      <c r="L205" s="69">
        <v>194.84</v>
      </c>
      <c r="M205" s="69">
        <v>194.84</v>
      </c>
      <c r="N205" s="40"/>
    </row>
    <row r="206" spans="1:14" x14ac:dyDescent="0.25">
      <c r="A206" s="47" t="s">
        <v>3424</v>
      </c>
      <c r="B206" s="63" t="s">
        <v>445</v>
      </c>
      <c r="C206" s="64" t="s">
        <v>104</v>
      </c>
      <c r="D206" s="65">
        <v>71795</v>
      </c>
      <c r="E206" s="66" t="s">
        <v>446</v>
      </c>
      <c r="F206" s="67" t="s">
        <v>101</v>
      </c>
      <c r="G206" s="68">
        <v>3</v>
      </c>
      <c r="H206" s="68">
        <v>1</v>
      </c>
      <c r="I206" s="69">
        <v>3</v>
      </c>
      <c r="J206" s="69">
        <v>10.26</v>
      </c>
      <c r="K206" s="69">
        <v>8.89</v>
      </c>
      <c r="L206" s="69">
        <v>57.45</v>
      </c>
      <c r="M206" s="69">
        <v>57.45</v>
      </c>
      <c r="N206" s="40"/>
    </row>
    <row r="207" spans="1:14" ht="24" x14ac:dyDescent="0.3">
      <c r="A207" s="47" t="s">
        <v>3425</v>
      </c>
      <c r="B207" s="63" t="s">
        <v>447</v>
      </c>
      <c r="C207" s="64" t="s">
        <v>270</v>
      </c>
      <c r="D207" s="77" t="s">
        <v>448</v>
      </c>
      <c r="E207" s="66" t="s">
        <v>449</v>
      </c>
      <c r="F207" s="67" t="s">
        <v>81</v>
      </c>
      <c r="G207" s="68">
        <v>3</v>
      </c>
      <c r="H207" s="68">
        <v>1</v>
      </c>
      <c r="I207" s="69">
        <v>3</v>
      </c>
      <c r="J207" s="69">
        <v>518.20000000000005</v>
      </c>
      <c r="K207" s="69">
        <v>44.48</v>
      </c>
      <c r="L207" s="69">
        <v>1688.04</v>
      </c>
      <c r="M207" s="69">
        <v>1688.04</v>
      </c>
      <c r="N207" s="41"/>
    </row>
    <row r="208" spans="1:14" x14ac:dyDescent="0.25">
      <c r="A208" s="47" t="s">
        <v>3426</v>
      </c>
      <c r="B208" s="63" t="s">
        <v>450</v>
      </c>
      <c r="C208" s="64" t="s">
        <v>104</v>
      </c>
      <c r="D208" s="65">
        <v>71841</v>
      </c>
      <c r="E208" s="66" t="s">
        <v>451</v>
      </c>
      <c r="F208" s="67" t="s">
        <v>101</v>
      </c>
      <c r="G208" s="68">
        <v>3</v>
      </c>
      <c r="H208" s="68">
        <v>1</v>
      </c>
      <c r="I208" s="69">
        <v>3</v>
      </c>
      <c r="J208" s="69">
        <v>8.93</v>
      </c>
      <c r="K208" s="69">
        <v>0.2</v>
      </c>
      <c r="L208" s="69">
        <v>27.39</v>
      </c>
      <c r="M208" s="69">
        <v>27.39</v>
      </c>
      <c r="N208" s="40"/>
    </row>
    <row r="209" spans="1:14" x14ac:dyDescent="0.25">
      <c r="A209" s="47" t="s">
        <v>3427</v>
      </c>
      <c r="B209" s="63" t="s">
        <v>452</v>
      </c>
      <c r="C209" s="64" t="s">
        <v>104</v>
      </c>
      <c r="D209" s="65">
        <v>71835</v>
      </c>
      <c r="E209" s="66" t="s">
        <v>453</v>
      </c>
      <c r="F209" s="67" t="s">
        <v>101</v>
      </c>
      <c r="G209" s="68">
        <v>3</v>
      </c>
      <c r="H209" s="68">
        <v>1</v>
      </c>
      <c r="I209" s="69">
        <v>3</v>
      </c>
      <c r="J209" s="69">
        <v>3.49</v>
      </c>
      <c r="K209" s="69">
        <v>0.2</v>
      </c>
      <c r="L209" s="69">
        <v>11.07</v>
      </c>
      <c r="M209" s="69">
        <v>11.07</v>
      </c>
      <c r="N209" s="40"/>
    </row>
    <row r="210" spans="1:14" x14ac:dyDescent="0.25">
      <c r="A210" s="47" t="s">
        <v>3428</v>
      </c>
      <c r="B210" s="63" t="s">
        <v>454</v>
      </c>
      <c r="C210" s="64" t="s">
        <v>270</v>
      </c>
      <c r="D210" s="77" t="s">
        <v>455</v>
      </c>
      <c r="E210" s="66" t="s">
        <v>456</v>
      </c>
      <c r="F210" s="67" t="s">
        <v>101</v>
      </c>
      <c r="G210" s="68">
        <v>8</v>
      </c>
      <c r="H210" s="68">
        <v>1</v>
      </c>
      <c r="I210" s="69">
        <v>8</v>
      </c>
      <c r="J210" s="69">
        <v>0.2</v>
      </c>
      <c r="K210" s="69">
        <v>0.1</v>
      </c>
      <c r="L210" s="69">
        <v>2.4</v>
      </c>
      <c r="M210" s="69">
        <v>2.4</v>
      </c>
      <c r="N210" s="40"/>
    </row>
    <row r="211" spans="1:14" x14ac:dyDescent="0.25">
      <c r="A211" s="47" t="s">
        <v>3429</v>
      </c>
      <c r="B211" s="63" t="s">
        <v>457</v>
      </c>
      <c r="C211" s="64" t="s">
        <v>104</v>
      </c>
      <c r="D211" s="65">
        <v>180504</v>
      </c>
      <c r="E211" s="66" t="s">
        <v>458</v>
      </c>
      <c r="F211" s="67" t="s">
        <v>106</v>
      </c>
      <c r="G211" s="68">
        <v>0.33</v>
      </c>
      <c r="H211" s="68">
        <v>1</v>
      </c>
      <c r="I211" s="69">
        <v>0.33</v>
      </c>
      <c r="J211" s="69">
        <v>527.27</v>
      </c>
      <c r="K211" s="69">
        <v>36.08</v>
      </c>
      <c r="L211" s="69">
        <v>185.9</v>
      </c>
      <c r="M211" s="69">
        <v>185.9</v>
      </c>
      <c r="N211" s="40"/>
    </row>
    <row r="212" spans="1:14" ht="24" x14ac:dyDescent="0.3">
      <c r="A212" s="47" t="s">
        <v>3430</v>
      </c>
      <c r="B212" s="63" t="s">
        <v>459</v>
      </c>
      <c r="C212" s="64" t="s">
        <v>270</v>
      </c>
      <c r="D212" s="77" t="s">
        <v>460</v>
      </c>
      <c r="E212" s="66" t="s">
        <v>461</v>
      </c>
      <c r="F212" s="67" t="s">
        <v>123</v>
      </c>
      <c r="G212" s="68">
        <v>1.8</v>
      </c>
      <c r="H212" s="68">
        <v>1</v>
      </c>
      <c r="I212" s="69">
        <v>1.8</v>
      </c>
      <c r="J212" s="69">
        <v>430.53</v>
      </c>
      <c r="K212" s="69">
        <v>477.01</v>
      </c>
      <c r="L212" s="69">
        <v>1633.57</v>
      </c>
      <c r="M212" s="69">
        <v>1633.57</v>
      </c>
      <c r="N212" s="41"/>
    </row>
    <row r="213" spans="1:14" x14ac:dyDescent="0.25">
      <c r="A213" s="47" t="s">
        <v>3431</v>
      </c>
      <c r="B213" s="63" t="s">
        <v>462</v>
      </c>
      <c r="C213" s="64" t="s">
        <v>270</v>
      </c>
      <c r="D213" s="77" t="s">
        <v>463</v>
      </c>
      <c r="E213" s="66" t="s">
        <v>464</v>
      </c>
      <c r="F213" s="67" t="s">
        <v>101</v>
      </c>
      <c r="G213" s="68">
        <v>1</v>
      </c>
      <c r="H213" s="68">
        <v>1</v>
      </c>
      <c r="I213" s="69">
        <v>1</v>
      </c>
      <c r="J213" s="69">
        <v>4288.79</v>
      </c>
      <c r="K213" s="69">
        <v>0</v>
      </c>
      <c r="L213" s="69">
        <v>4288.79</v>
      </c>
      <c r="M213" s="69">
        <v>4288.79</v>
      </c>
      <c r="N213" s="40"/>
    </row>
    <row r="214" spans="1:14" x14ac:dyDescent="0.25">
      <c r="A214" s="47" t="s">
        <v>3432</v>
      </c>
      <c r="B214" s="63" t="s">
        <v>465</v>
      </c>
      <c r="C214" s="64" t="s">
        <v>104</v>
      </c>
      <c r="D214" s="65">
        <v>72080</v>
      </c>
      <c r="E214" s="66" t="s">
        <v>466</v>
      </c>
      <c r="F214" s="67" t="s">
        <v>127</v>
      </c>
      <c r="G214" s="68">
        <v>4</v>
      </c>
      <c r="H214" s="68">
        <v>1</v>
      </c>
      <c r="I214" s="69">
        <v>4</v>
      </c>
      <c r="J214" s="69">
        <v>167</v>
      </c>
      <c r="K214" s="69">
        <v>0</v>
      </c>
      <c r="L214" s="69">
        <v>668</v>
      </c>
      <c r="M214" s="69">
        <v>668</v>
      </c>
      <c r="N214" s="40"/>
    </row>
    <row r="215" spans="1:14" x14ac:dyDescent="0.25">
      <c r="A215" s="47" t="s">
        <v>3433</v>
      </c>
      <c r="B215" s="63" t="s">
        <v>467</v>
      </c>
      <c r="C215" s="64" t="s">
        <v>104</v>
      </c>
      <c r="D215" s="65">
        <v>72329</v>
      </c>
      <c r="E215" s="66" t="s">
        <v>468</v>
      </c>
      <c r="F215" s="67" t="s">
        <v>101</v>
      </c>
      <c r="G215" s="68">
        <v>3</v>
      </c>
      <c r="H215" s="68">
        <v>1</v>
      </c>
      <c r="I215" s="69">
        <v>3</v>
      </c>
      <c r="J215" s="69">
        <v>3.02</v>
      </c>
      <c r="K215" s="69">
        <v>11.85</v>
      </c>
      <c r="L215" s="69">
        <v>44.61</v>
      </c>
      <c r="M215" s="69">
        <v>44.61</v>
      </c>
      <c r="N215" s="40"/>
    </row>
    <row r="216" spans="1:14" x14ac:dyDescent="0.25">
      <c r="A216" s="47" t="s">
        <v>3434</v>
      </c>
      <c r="B216" s="63" t="s">
        <v>469</v>
      </c>
      <c r="C216" s="64" t="s">
        <v>104</v>
      </c>
      <c r="D216" s="65">
        <v>72335</v>
      </c>
      <c r="E216" s="66" t="s">
        <v>470</v>
      </c>
      <c r="F216" s="67" t="s">
        <v>101</v>
      </c>
      <c r="G216" s="68">
        <v>2</v>
      </c>
      <c r="H216" s="68">
        <v>1</v>
      </c>
      <c r="I216" s="69">
        <v>2</v>
      </c>
      <c r="J216" s="69">
        <v>22.24</v>
      </c>
      <c r="K216" s="69">
        <v>14.82</v>
      </c>
      <c r="L216" s="69">
        <v>74.12</v>
      </c>
      <c r="M216" s="69">
        <v>74.12</v>
      </c>
      <c r="N216" s="40"/>
    </row>
    <row r="217" spans="1:14" x14ac:dyDescent="0.25">
      <c r="A217" s="47" t="s">
        <v>3435</v>
      </c>
      <c r="B217" s="63" t="s">
        <v>471</v>
      </c>
      <c r="C217" s="64" t="s">
        <v>104</v>
      </c>
      <c r="D217" s="65">
        <v>72370</v>
      </c>
      <c r="E217" s="66" t="s">
        <v>472</v>
      </c>
      <c r="F217" s="67" t="s">
        <v>101</v>
      </c>
      <c r="G217" s="68">
        <v>2</v>
      </c>
      <c r="H217" s="68">
        <v>1</v>
      </c>
      <c r="I217" s="69">
        <v>2</v>
      </c>
      <c r="J217" s="69">
        <v>204.84</v>
      </c>
      <c r="K217" s="69">
        <v>44.48</v>
      </c>
      <c r="L217" s="69">
        <v>498.64</v>
      </c>
      <c r="M217" s="69">
        <v>498.64</v>
      </c>
      <c r="N217" s="40"/>
    </row>
    <row r="218" spans="1:14" x14ac:dyDescent="0.25">
      <c r="A218" s="47" t="s">
        <v>3436</v>
      </c>
      <c r="B218" s="63" t="s">
        <v>473</v>
      </c>
      <c r="C218" s="64" t="s">
        <v>104</v>
      </c>
      <c r="D218" s="65">
        <v>72518</v>
      </c>
      <c r="E218" s="66" t="s">
        <v>474</v>
      </c>
      <c r="F218" s="67" t="s">
        <v>101</v>
      </c>
      <c r="G218" s="68">
        <v>1</v>
      </c>
      <c r="H218" s="68">
        <v>1</v>
      </c>
      <c r="I218" s="69">
        <v>1</v>
      </c>
      <c r="J218" s="69">
        <v>3.28</v>
      </c>
      <c r="K218" s="69">
        <v>10.37</v>
      </c>
      <c r="L218" s="69">
        <v>13.65</v>
      </c>
      <c r="M218" s="69">
        <v>13.65</v>
      </c>
      <c r="N218" s="40"/>
    </row>
    <row r="219" spans="1:14" x14ac:dyDescent="0.25">
      <c r="A219" s="47" t="s">
        <v>3437</v>
      </c>
      <c r="B219" s="63" t="s">
        <v>475</v>
      </c>
      <c r="C219" s="64" t="s">
        <v>104</v>
      </c>
      <c r="D219" s="65">
        <v>72545</v>
      </c>
      <c r="E219" s="66" t="s">
        <v>476</v>
      </c>
      <c r="F219" s="67" t="s">
        <v>101</v>
      </c>
      <c r="G219" s="68">
        <v>8</v>
      </c>
      <c r="H219" s="68">
        <v>1</v>
      </c>
      <c r="I219" s="69">
        <v>8</v>
      </c>
      <c r="J219" s="69">
        <v>14.74</v>
      </c>
      <c r="K219" s="69">
        <v>13.34</v>
      </c>
      <c r="L219" s="69">
        <v>224.64</v>
      </c>
      <c r="M219" s="69">
        <v>224.64</v>
      </c>
      <c r="N219" s="40"/>
    </row>
    <row r="220" spans="1:14" x14ac:dyDescent="0.25">
      <c r="A220" s="47" t="s">
        <v>3438</v>
      </c>
      <c r="B220" s="63" t="s">
        <v>477</v>
      </c>
      <c r="C220" s="64" t="s">
        <v>104</v>
      </c>
      <c r="D220" s="65">
        <v>72528</v>
      </c>
      <c r="E220" s="66" t="s">
        <v>478</v>
      </c>
      <c r="F220" s="67" t="s">
        <v>101</v>
      </c>
      <c r="G220" s="68">
        <v>5</v>
      </c>
      <c r="H220" s="68">
        <v>1</v>
      </c>
      <c r="I220" s="69">
        <v>5</v>
      </c>
      <c r="J220" s="69">
        <v>5.32</v>
      </c>
      <c r="K220" s="69">
        <v>11.85</v>
      </c>
      <c r="L220" s="69">
        <v>85.85</v>
      </c>
      <c r="M220" s="69">
        <v>85.85</v>
      </c>
      <c r="N220" s="40"/>
    </row>
    <row r="221" spans="1:14" x14ac:dyDescent="0.25">
      <c r="A221" s="47" t="s">
        <v>3439</v>
      </c>
      <c r="B221" s="63" t="s">
        <v>479</v>
      </c>
      <c r="C221" s="64" t="s">
        <v>104</v>
      </c>
      <c r="D221" s="65">
        <v>72532</v>
      </c>
      <c r="E221" s="66" t="s">
        <v>480</v>
      </c>
      <c r="F221" s="67" t="s">
        <v>101</v>
      </c>
      <c r="G221" s="68">
        <v>2</v>
      </c>
      <c r="H221" s="68">
        <v>1</v>
      </c>
      <c r="I221" s="69">
        <v>2</v>
      </c>
      <c r="J221" s="69">
        <v>7.58</v>
      </c>
      <c r="K221" s="69">
        <v>11.85</v>
      </c>
      <c r="L221" s="69">
        <v>38.86</v>
      </c>
      <c r="M221" s="69">
        <v>38.86</v>
      </c>
      <c r="N221" s="40"/>
    </row>
    <row r="222" spans="1:14" ht="36" x14ac:dyDescent="0.3">
      <c r="A222" s="47" t="s">
        <v>3440</v>
      </c>
      <c r="B222" s="63" t="s">
        <v>481</v>
      </c>
      <c r="C222" s="64" t="s">
        <v>270</v>
      </c>
      <c r="D222" s="77" t="s">
        <v>482</v>
      </c>
      <c r="E222" s="66" t="s">
        <v>483</v>
      </c>
      <c r="F222" s="67" t="s">
        <v>81</v>
      </c>
      <c r="G222" s="68">
        <v>1</v>
      </c>
      <c r="H222" s="68">
        <v>1</v>
      </c>
      <c r="I222" s="69">
        <v>1</v>
      </c>
      <c r="J222" s="69">
        <v>19801.310000000001</v>
      </c>
      <c r="K222" s="69">
        <v>234.71</v>
      </c>
      <c r="L222" s="69">
        <v>20036.02</v>
      </c>
      <c r="M222" s="69">
        <v>20036.02</v>
      </c>
      <c r="N222" s="41"/>
    </row>
    <row r="223" spans="1:14" x14ac:dyDescent="0.25">
      <c r="A223" s="47" t="s">
        <v>3441</v>
      </c>
      <c r="B223" s="72" t="s">
        <v>484</v>
      </c>
      <c r="C223" s="73"/>
      <c r="D223" s="73"/>
      <c r="E223" s="74" t="s">
        <v>485</v>
      </c>
      <c r="F223" s="73"/>
      <c r="G223" s="75"/>
      <c r="H223" s="75"/>
      <c r="I223" s="75"/>
      <c r="J223" s="75"/>
      <c r="K223" s="75"/>
      <c r="L223" s="76">
        <v>117276.62</v>
      </c>
      <c r="M223" s="76">
        <v>117276.62</v>
      </c>
      <c r="N223" s="40"/>
    </row>
    <row r="224" spans="1:14" x14ac:dyDescent="0.25">
      <c r="A224" s="47" t="s">
        <v>3442</v>
      </c>
      <c r="B224" s="63" t="s">
        <v>486</v>
      </c>
      <c r="C224" s="64" t="s">
        <v>104</v>
      </c>
      <c r="D224" s="65">
        <v>70255</v>
      </c>
      <c r="E224" s="66" t="s">
        <v>487</v>
      </c>
      <c r="F224" s="67" t="s">
        <v>101</v>
      </c>
      <c r="G224" s="68">
        <v>60</v>
      </c>
      <c r="H224" s="68">
        <v>1</v>
      </c>
      <c r="I224" s="69">
        <v>60</v>
      </c>
      <c r="J224" s="69">
        <v>13.42</v>
      </c>
      <c r="K224" s="69">
        <v>7.41</v>
      </c>
      <c r="L224" s="69">
        <v>1249.8</v>
      </c>
      <c r="M224" s="69">
        <v>1249.8</v>
      </c>
      <c r="N224" s="40"/>
    </row>
    <row r="225" spans="1:14" x14ac:dyDescent="0.25">
      <c r="A225" s="47" t="s">
        <v>3443</v>
      </c>
      <c r="B225" s="63" t="s">
        <v>488</v>
      </c>
      <c r="C225" s="64" t="s">
        <v>104</v>
      </c>
      <c r="D225" s="65">
        <v>70392</v>
      </c>
      <c r="E225" s="66" t="s">
        <v>489</v>
      </c>
      <c r="F225" s="67" t="s">
        <v>101</v>
      </c>
      <c r="G225" s="68">
        <v>500</v>
      </c>
      <c r="H225" s="68">
        <v>1</v>
      </c>
      <c r="I225" s="69">
        <v>500</v>
      </c>
      <c r="J225" s="69">
        <v>0.21</v>
      </c>
      <c r="K225" s="69">
        <v>0.47</v>
      </c>
      <c r="L225" s="69">
        <v>340</v>
      </c>
      <c r="M225" s="69">
        <v>340</v>
      </c>
      <c r="N225" s="40"/>
    </row>
    <row r="226" spans="1:14" ht="24" x14ac:dyDescent="0.3">
      <c r="A226" s="47" t="s">
        <v>3444</v>
      </c>
      <c r="B226" s="63" t="s">
        <v>490</v>
      </c>
      <c r="C226" s="64" t="s">
        <v>170</v>
      </c>
      <c r="D226" s="65">
        <v>98111</v>
      </c>
      <c r="E226" s="66" t="s">
        <v>491</v>
      </c>
      <c r="F226" s="67" t="s">
        <v>101</v>
      </c>
      <c r="G226" s="68">
        <v>40</v>
      </c>
      <c r="H226" s="68">
        <v>1</v>
      </c>
      <c r="I226" s="69">
        <v>40</v>
      </c>
      <c r="J226" s="69">
        <v>35.67</v>
      </c>
      <c r="K226" s="69">
        <v>4.5999999999999996</v>
      </c>
      <c r="L226" s="69">
        <v>1610.8</v>
      </c>
      <c r="M226" s="69">
        <v>1610.8</v>
      </c>
      <c r="N226" s="41"/>
    </row>
    <row r="227" spans="1:14" x14ac:dyDescent="0.25">
      <c r="A227" s="47" t="s">
        <v>3445</v>
      </c>
      <c r="B227" s="63" t="s">
        <v>492</v>
      </c>
      <c r="C227" s="64" t="s">
        <v>104</v>
      </c>
      <c r="D227" s="65">
        <v>71035</v>
      </c>
      <c r="E227" s="66" t="s">
        <v>394</v>
      </c>
      <c r="F227" s="67" t="s">
        <v>101</v>
      </c>
      <c r="G227" s="68">
        <v>70</v>
      </c>
      <c r="H227" s="68">
        <v>1</v>
      </c>
      <c r="I227" s="69">
        <v>70</v>
      </c>
      <c r="J227" s="69">
        <v>9.1999999999999993</v>
      </c>
      <c r="K227" s="69">
        <v>8.89</v>
      </c>
      <c r="L227" s="69">
        <v>1266.3</v>
      </c>
      <c r="M227" s="69">
        <v>1266.3</v>
      </c>
      <c r="N227" s="40"/>
    </row>
    <row r="228" spans="1:14" ht="24" x14ac:dyDescent="0.3">
      <c r="A228" s="47" t="s">
        <v>3446</v>
      </c>
      <c r="B228" s="63" t="s">
        <v>493</v>
      </c>
      <c r="C228" s="64" t="s">
        <v>104</v>
      </c>
      <c r="D228" s="65">
        <v>70541</v>
      </c>
      <c r="E228" s="66" t="s">
        <v>494</v>
      </c>
      <c r="F228" s="67" t="s">
        <v>123</v>
      </c>
      <c r="G228" s="68">
        <v>480</v>
      </c>
      <c r="H228" s="68">
        <v>1</v>
      </c>
      <c r="I228" s="69">
        <v>480</v>
      </c>
      <c r="J228" s="69">
        <v>12.34</v>
      </c>
      <c r="K228" s="69">
        <v>2.37</v>
      </c>
      <c r="L228" s="69">
        <v>7060.8</v>
      </c>
      <c r="M228" s="69">
        <v>7060.8</v>
      </c>
      <c r="N228" s="41"/>
    </row>
    <row r="229" spans="1:14" ht="24" x14ac:dyDescent="0.3">
      <c r="A229" s="47" t="s">
        <v>3447</v>
      </c>
      <c r="B229" s="63" t="s">
        <v>495</v>
      </c>
      <c r="C229" s="64" t="s">
        <v>170</v>
      </c>
      <c r="D229" s="65">
        <v>96973</v>
      </c>
      <c r="E229" s="70" t="s">
        <v>3160</v>
      </c>
      <c r="F229" s="67" t="s">
        <v>123</v>
      </c>
      <c r="G229" s="68">
        <v>1392</v>
      </c>
      <c r="H229" s="68">
        <v>1</v>
      </c>
      <c r="I229" s="69">
        <v>1392</v>
      </c>
      <c r="J229" s="69">
        <v>38</v>
      </c>
      <c r="K229" s="69">
        <v>12.17</v>
      </c>
      <c r="L229" s="69">
        <v>69836.639999999999</v>
      </c>
      <c r="M229" s="69">
        <v>69836.639999999999</v>
      </c>
      <c r="N229" s="41"/>
    </row>
    <row r="230" spans="1:14" ht="24" x14ac:dyDescent="0.3">
      <c r="A230" s="47" t="s">
        <v>3448</v>
      </c>
      <c r="B230" s="63" t="s">
        <v>496</v>
      </c>
      <c r="C230" s="64" t="s">
        <v>170</v>
      </c>
      <c r="D230" s="65">
        <v>96977</v>
      </c>
      <c r="E230" s="70" t="s">
        <v>3158</v>
      </c>
      <c r="F230" s="67" t="s">
        <v>123</v>
      </c>
      <c r="G230" s="68">
        <v>545</v>
      </c>
      <c r="H230" s="68">
        <v>1</v>
      </c>
      <c r="I230" s="69">
        <v>545</v>
      </c>
      <c r="J230" s="69">
        <v>46.03</v>
      </c>
      <c r="K230" s="69">
        <v>0.97</v>
      </c>
      <c r="L230" s="69">
        <v>25615</v>
      </c>
      <c r="M230" s="69">
        <v>25615</v>
      </c>
      <c r="N230" s="41"/>
    </row>
    <row r="231" spans="1:14" ht="24" x14ac:dyDescent="0.3">
      <c r="A231" s="47" t="s">
        <v>3449</v>
      </c>
      <c r="B231" s="63" t="s">
        <v>497</v>
      </c>
      <c r="C231" s="64" t="s">
        <v>104</v>
      </c>
      <c r="D231" s="65">
        <v>71202</v>
      </c>
      <c r="E231" s="66" t="s">
        <v>498</v>
      </c>
      <c r="F231" s="67" t="s">
        <v>123</v>
      </c>
      <c r="G231" s="68">
        <v>9</v>
      </c>
      <c r="H231" s="68">
        <v>1</v>
      </c>
      <c r="I231" s="69">
        <v>9</v>
      </c>
      <c r="J231" s="69">
        <v>6.49</v>
      </c>
      <c r="K231" s="69">
        <v>5.92</v>
      </c>
      <c r="L231" s="69">
        <v>111.69</v>
      </c>
      <c r="M231" s="69">
        <v>111.69</v>
      </c>
      <c r="N231" s="41"/>
    </row>
    <row r="232" spans="1:14" x14ac:dyDescent="0.3">
      <c r="A232" s="47" t="s">
        <v>3450</v>
      </c>
      <c r="B232" s="63" t="s">
        <v>499</v>
      </c>
      <c r="C232" s="64" t="s">
        <v>170</v>
      </c>
      <c r="D232" s="65">
        <v>96985</v>
      </c>
      <c r="E232" s="66" t="s">
        <v>500</v>
      </c>
      <c r="F232" s="67" t="s">
        <v>101</v>
      </c>
      <c r="G232" s="68">
        <v>40</v>
      </c>
      <c r="H232" s="68">
        <v>1</v>
      </c>
      <c r="I232" s="69">
        <v>40</v>
      </c>
      <c r="J232" s="69">
        <v>51.71</v>
      </c>
      <c r="K232" s="69">
        <v>7.48</v>
      </c>
      <c r="L232" s="69">
        <v>2367.6</v>
      </c>
      <c r="M232" s="69">
        <v>2367.6</v>
      </c>
      <c r="N232" s="41"/>
    </row>
    <row r="233" spans="1:14" x14ac:dyDescent="0.25">
      <c r="A233" s="47" t="s">
        <v>3451</v>
      </c>
      <c r="B233" s="63" t="s">
        <v>501</v>
      </c>
      <c r="C233" s="64" t="s">
        <v>104</v>
      </c>
      <c r="D233" s="65">
        <v>71862</v>
      </c>
      <c r="E233" s="66" t="s">
        <v>502</v>
      </c>
      <c r="F233" s="67" t="s">
        <v>101</v>
      </c>
      <c r="G233" s="68">
        <v>500</v>
      </c>
      <c r="H233" s="68">
        <v>1</v>
      </c>
      <c r="I233" s="69">
        <v>500</v>
      </c>
      <c r="J233" s="69">
        <v>0.21</v>
      </c>
      <c r="K233" s="69">
        <v>0.54</v>
      </c>
      <c r="L233" s="69">
        <v>375</v>
      </c>
      <c r="M233" s="69">
        <v>375</v>
      </c>
      <c r="N233" s="40"/>
    </row>
    <row r="234" spans="1:14" ht="24" x14ac:dyDescent="0.3">
      <c r="A234" s="47" t="s">
        <v>3452</v>
      </c>
      <c r="B234" s="63" t="s">
        <v>503</v>
      </c>
      <c r="C234" s="64" t="s">
        <v>270</v>
      </c>
      <c r="D234" s="77" t="s">
        <v>504</v>
      </c>
      <c r="E234" s="70" t="s">
        <v>3161</v>
      </c>
      <c r="F234" s="67" t="s">
        <v>101</v>
      </c>
      <c r="G234" s="68">
        <v>40</v>
      </c>
      <c r="H234" s="68">
        <v>1</v>
      </c>
      <c r="I234" s="69">
        <v>40</v>
      </c>
      <c r="J234" s="69">
        <v>109.26</v>
      </c>
      <c r="K234" s="69">
        <v>11.66</v>
      </c>
      <c r="L234" s="69">
        <v>4836.8</v>
      </c>
      <c r="M234" s="69">
        <v>4836.8</v>
      </c>
      <c r="N234" s="41"/>
    </row>
    <row r="235" spans="1:14" x14ac:dyDescent="0.3">
      <c r="A235" s="47" t="s">
        <v>3453</v>
      </c>
      <c r="B235" s="63" t="s">
        <v>505</v>
      </c>
      <c r="C235" s="64" t="s">
        <v>270</v>
      </c>
      <c r="D235" s="77" t="s">
        <v>506</v>
      </c>
      <c r="E235" s="66" t="s">
        <v>507</v>
      </c>
      <c r="F235" s="67" t="s">
        <v>101</v>
      </c>
      <c r="G235" s="68">
        <v>95</v>
      </c>
      <c r="H235" s="68">
        <v>1</v>
      </c>
      <c r="I235" s="69">
        <v>95</v>
      </c>
      <c r="J235" s="69">
        <v>4.47</v>
      </c>
      <c r="K235" s="69">
        <v>17.79</v>
      </c>
      <c r="L235" s="69">
        <v>2114.6999999999998</v>
      </c>
      <c r="M235" s="69">
        <v>2114.6999999999998</v>
      </c>
      <c r="N235" s="41"/>
    </row>
    <row r="236" spans="1:14" x14ac:dyDescent="0.3">
      <c r="A236" s="47" t="s">
        <v>3454</v>
      </c>
      <c r="B236" s="63" t="s">
        <v>508</v>
      </c>
      <c r="C236" s="64" t="s">
        <v>170</v>
      </c>
      <c r="D236" s="65">
        <v>96989</v>
      </c>
      <c r="E236" s="66" t="s">
        <v>509</v>
      </c>
      <c r="F236" s="67" t="s">
        <v>101</v>
      </c>
      <c r="G236" s="68">
        <v>1</v>
      </c>
      <c r="H236" s="68">
        <v>1</v>
      </c>
      <c r="I236" s="69">
        <v>1</v>
      </c>
      <c r="J236" s="69">
        <v>105.71</v>
      </c>
      <c r="K236" s="69">
        <v>3.72</v>
      </c>
      <c r="L236" s="69">
        <v>109.43</v>
      </c>
      <c r="M236" s="69">
        <v>109.43</v>
      </c>
      <c r="N236" s="41"/>
    </row>
    <row r="237" spans="1:14" ht="24" x14ac:dyDescent="0.3">
      <c r="A237" s="47" t="s">
        <v>3455</v>
      </c>
      <c r="B237" s="63" t="s">
        <v>510</v>
      </c>
      <c r="C237" s="64" t="s">
        <v>270</v>
      </c>
      <c r="D237" s="77" t="s">
        <v>511</v>
      </c>
      <c r="E237" s="66" t="s">
        <v>512</v>
      </c>
      <c r="F237" s="67" t="s">
        <v>101</v>
      </c>
      <c r="G237" s="68">
        <v>1</v>
      </c>
      <c r="H237" s="68">
        <v>1</v>
      </c>
      <c r="I237" s="69">
        <v>1</v>
      </c>
      <c r="J237" s="69">
        <v>337.58</v>
      </c>
      <c r="K237" s="69">
        <v>44.48</v>
      </c>
      <c r="L237" s="69">
        <v>382.06</v>
      </c>
      <c r="M237" s="69">
        <v>382.06</v>
      </c>
      <c r="N237" s="41"/>
    </row>
    <row r="238" spans="1:14" x14ac:dyDescent="0.25">
      <c r="A238" s="47" t="s">
        <v>3456</v>
      </c>
      <c r="B238" s="57" t="s">
        <v>513</v>
      </c>
      <c r="C238" s="60"/>
      <c r="D238" s="60"/>
      <c r="E238" s="59" t="s">
        <v>32</v>
      </c>
      <c r="F238" s="60"/>
      <c r="G238" s="61"/>
      <c r="H238" s="61"/>
      <c r="I238" s="61"/>
      <c r="J238" s="61"/>
      <c r="K238" s="61"/>
      <c r="L238" s="62">
        <v>70451.16</v>
      </c>
      <c r="M238" s="62">
        <v>70451.16</v>
      </c>
      <c r="N238" s="40"/>
    </row>
    <row r="239" spans="1:14" x14ac:dyDescent="0.25">
      <c r="A239" s="47" t="s">
        <v>3457</v>
      </c>
      <c r="B239" s="72" t="s">
        <v>514</v>
      </c>
      <c r="C239" s="73"/>
      <c r="D239" s="73"/>
      <c r="E239" s="74" t="s">
        <v>515</v>
      </c>
      <c r="F239" s="73"/>
      <c r="G239" s="75"/>
      <c r="H239" s="75"/>
      <c r="I239" s="75"/>
      <c r="J239" s="75"/>
      <c r="K239" s="75"/>
      <c r="L239" s="76">
        <v>11413.330000000002</v>
      </c>
      <c r="M239" s="76">
        <v>11413.330000000002</v>
      </c>
      <c r="N239" s="40"/>
    </row>
    <row r="240" spans="1:14" x14ac:dyDescent="0.25">
      <c r="A240" s="47" t="s">
        <v>3458</v>
      </c>
      <c r="B240" s="78" t="s">
        <v>516</v>
      </c>
      <c r="C240" s="79"/>
      <c r="D240" s="79"/>
      <c r="E240" s="80" t="s">
        <v>517</v>
      </c>
      <c r="F240" s="79"/>
      <c r="G240" s="81"/>
      <c r="H240" s="81"/>
      <c r="I240" s="81"/>
      <c r="J240" s="81"/>
      <c r="K240" s="81"/>
      <c r="L240" s="82">
        <v>9655.76</v>
      </c>
      <c r="M240" s="82">
        <v>9655.76</v>
      </c>
      <c r="N240" s="40"/>
    </row>
    <row r="241" spans="1:14" x14ac:dyDescent="0.25">
      <c r="A241" s="47" t="s">
        <v>3459</v>
      </c>
      <c r="B241" s="63" t="s">
        <v>518</v>
      </c>
      <c r="C241" s="64" t="s">
        <v>104</v>
      </c>
      <c r="D241" s="65">
        <v>81003</v>
      </c>
      <c r="E241" s="66" t="s">
        <v>519</v>
      </c>
      <c r="F241" s="67" t="s">
        <v>123</v>
      </c>
      <c r="G241" s="68">
        <v>180</v>
      </c>
      <c r="H241" s="68">
        <v>1</v>
      </c>
      <c r="I241" s="69">
        <v>180</v>
      </c>
      <c r="J241" s="69">
        <v>3.34</v>
      </c>
      <c r="K241" s="69">
        <v>3.56</v>
      </c>
      <c r="L241" s="69">
        <v>1242</v>
      </c>
      <c r="M241" s="69">
        <v>1242</v>
      </c>
      <c r="N241" s="40"/>
    </row>
    <row r="242" spans="1:14" ht="24" x14ac:dyDescent="0.3">
      <c r="A242" s="47" t="s">
        <v>3460</v>
      </c>
      <c r="B242" s="63" t="s">
        <v>520</v>
      </c>
      <c r="C242" s="64" t="s">
        <v>170</v>
      </c>
      <c r="D242" s="65">
        <v>89447</v>
      </c>
      <c r="E242" s="70" t="s">
        <v>3162</v>
      </c>
      <c r="F242" s="67" t="s">
        <v>123</v>
      </c>
      <c r="G242" s="68">
        <v>187</v>
      </c>
      <c r="H242" s="68">
        <v>1</v>
      </c>
      <c r="I242" s="69">
        <v>187</v>
      </c>
      <c r="J242" s="69">
        <v>10.91</v>
      </c>
      <c r="K242" s="69">
        <v>0.65</v>
      </c>
      <c r="L242" s="69">
        <v>2161.7199999999998</v>
      </c>
      <c r="M242" s="69">
        <v>2161.7199999999998</v>
      </c>
      <c r="N242" s="41"/>
    </row>
    <row r="243" spans="1:14" x14ac:dyDescent="0.25">
      <c r="A243" s="47" t="s">
        <v>3461</v>
      </c>
      <c r="B243" s="63" t="s">
        <v>521</v>
      </c>
      <c r="C243" s="64" t="s">
        <v>104</v>
      </c>
      <c r="D243" s="65">
        <v>81005</v>
      </c>
      <c r="E243" s="66" t="s">
        <v>522</v>
      </c>
      <c r="F243" s="67" t="s">
        <v>123</v>
      </c>
      <c r="G243" s="68">
        <v>18</v>
      </c>
      <c r="H243" s="68">
        <v>1</v>
      </c>
      <c r="I243" s="69">
        <v>18</v>
      </c>
      <c r="J243" s="69">
        <v>11.51</v>
      </c>
      <c r="K243" s="69">
        <v>5.87</v>
      </c>
      <c r="L243" s="69">
        <v>312.83999999999997</v>
      </c>
      <c r="M243" s="69">
        <v>312.83999999999997</v>
      </c>
      <c r="N243" s="40"/>
    </row>
    <row r="244" spans="1:14" x14ac:dyDescent="0.25">
      <c r="A244" s="47" t="s">
        <v>3462</v>
      </c>
      <c r="B244" s="63" t="s">
        <v>523</v>
      </c>
      <c r="C244" s="64" t="s">
        <v>104</v>
      </c>
      <c r="D244" s="65">
        <v>81007</v>
      </c>
      <c r="E244" s="66" t="s">
        <v>524</v>
      </c>
      <c r="F244" s="67" t="s">
        <v>123</v>
      </c>
      <c r="G244" s="68">
        <v>38</v>
      </c>
      <c r="H244" s="68">
        <v>1</v>
      </c>
      <c r="I244" s="69">
        <v>38</v>
      </c>
      <c r="J244" s="69">
        <v>20.100000000000001</v>
      </c>
      <c r="K244" s="69">
        <v>8.8000000000000007</v>
      </c>
      <c r="L244" s="69">
        <v>1098.2</v>
      </c>
      <c r="M244" s="69">
        <v>1098.2</v>
      </c>
      <c r="N244" s="40"/>
    </row>
    <row r="245" spans="1:14" x14ac:dyDescent="0.25">
      <c r="A245" s="47" t="s">
        <v>3463</v>
      </c>
      <c r="B245" s="63" t="s">
        <v>525</v>
      </c>
      <c r="C245" s="64" t="s">
        <v>104</v>
      </c>
      <c r="D245" s="65">
        <v>81008</v>
      </c>
      <c r="E245" s="66" t="s">
        <v>526</v>
      </c>
      <c r="F245" s="67" t="s">
        <v>123</v>
      </c>
      <c r="G245" s="68">
        <v>103</v>
      </c>
      <c r="H245" s="68">
        <v>1</v>
      </c>
      <c r="I245" s="69">
        <v>103</v>
      </c>
      <c r="J245" s="69">
        <v>34.97</v>
      </c>
      <c r="K245" s="69">
        <v>12.03</v>
      </c>
      <c r="L245" s="69">
        <v>4841</v>
      </c>
      <c r="M245" s="69">
        <v>4841</v>
      </c>
      <c r="N245" s="40"/>
    </row>
    <row r="246" spans="1:14" x14ac:dyDescent="0.25">
      <c r="A246" s="47" t="s">
        <v>3464</v>
      </c>
      <c r="B246" s="78" t="s">
        <v>527</v>
      </c>
      <c r="C246" s="79"/>
      <c r="D246" s="79"/>
      <c r="E246" s="80" t="s">
        <v>528</v>
      </c>
      <c r="F246" s="79"/>
      <c r="G246" s="81"/>
      <c r="H246" s="81"/>
      <c r="I246" s="81"/>
      <c r="J246" s="81"/>
      <c r="K246" s="81"/>
      <c r="L246" s="82">
        <v>787.78</v>
      </c>
      <c r="M246" s="82">
        <v>787.78</v>
      </c>
      <c r="N246" s="40"/>
    </row>
    <row r="247" spans="1:14" x14ac:dyDescent="0.25">
      <c r="A247" s="47" t="s">
        <v>3465</v>
      </c>
      <c r="B247" s="63" t="s">
        <v>529</v>
      </c>
      <c r="C247" s="64" t="s">
        <v>104</v>
      </c>
      <c r="D247" s="65">
        <v>81102</v>
      </c>
      <c r="E247" s="66" t="s">
        <v>530</v>
      </c>
      <c r="F247" s="67" t="s">
        <v>101</v>
      </c>
      <c r="G247" s="68">
        <v>20</v>
      </c>
      <c r="H247" s="68">
        <v>1</v>
      </c>
      <c r="I247" s="69">
        <v>20</v>
      </c>
      <c r="J247" s="69">
        <v>0.8</v>
      </c>
      <c r="K247" s="69">
        <v>2.66</v>
      </c>
      <c r="L247" s="69">
        <v>69.2</v>
      </c>
      <c r="M247" s="69">
        <v>69.2</v>
      </c>
      <c r="N247" s="40"/>
    </row>
    <row r="248" spans="1:14" x14ac:dyDescent="0.25">
      <c r="A248" s="47" t="s">
        <v>3466</v>
      </c>
      <c r="B248" s="63" t="s">
        <v>531</v>
      </c>
      <c r="C248" s="64" t="s">
        <v>104</v>
      </c>
      <c r="D248" s="65">
        <v>81132</v>
      </c>
      <c r="E248" s="66" t="s">
        <v>532</v>
      </c>
      <c r="F248" s="67" t="s">
        <v>101</v>
      </c>
      <c r="G248" s="68">
        <v>25</v>
      </c>
      <c r="H248" s="68">
        <v>1</v>
      </c>
      <c r="I248" s="69">
        <v>25</v>
      </c>
      <c r="J248" s="69">
        <v>4.54</v>
      </c>
      <c r="K248" s="69">
        <v>4.45</v>
      </c>
      <c r="L248" s="69">
        <v>224.75</v>
      </c>
      <c r="M248" s="69">
        <v>224.75</v>
      </c>
      <c r="N248" s="40"/>
    </row>
    <row r="249" spans="1:14" x14ac:dyDescent="0.25">
      <c r="A249" s="47" t="s">
        <v>3467</v>
      </c>
      <c r="B249" s="63" t="s">
        <v>533</v>
      </c>
      <c r="C249" s="64" t="s">
        <v>104</v>
      </c>
      <c r="D249" s="65">
        <v>81104</v>
      </c>
      <c r="E249" s="66" t="s">
        <v>534</v>
      </c>
      <c r="F249" s="67" t="s">
        <v>101</v>
      </c>
      <c r="G249" s="68">
        <v>2</v>
      </c>
      <c r="H249" s="68">
        <v>1</v>
      </c>
      <c r="I249" s="69">
        <v>2</v>
      </c>
      <c r="J249" s="69">
        <v>4.3499999999999996</v>
      </c>
      <c r="K249" s="69">
        <v>4.1399999999999997</v>
      </c>
      <c r="L249" s="69">
        <v>16.98</v>
      </c>
      <c r="M249" s="69">
        <v>16.98</v>
      </c>
      <c r="N249" s="40"/>
    </row>
    <row r="250" spans="1:14" x14ac:dyDescent="0.25">
      <c r="A250" s="47" t="s">
        <v>3468</v>
      </c>
      <c r="B250" s="63" t="s">
        <v>535</v>
      </c>
      <c r="C250" s="64" t="s">
        <v>104</v>
      </c>
      <c r="D250" s="65">
        <v>81106</v>
      </c>
      <c r="E250" s="66" t="s">
        <v>536</v>
      </c>
      <c r="F250" s="67" t="s">
        <v>101</v>
      </c>
      <c r="G250" s="68">
        <v>3</v>
      </c>
      <c r="H250" s="68">
        <v>1</v>
      </c>
      <c r="I250" s="69">
        <v>3</v>
      </c>
      <c r="J250" s="69">
        <v>11.51</v>
      </c>
      <c r="K250" s="69">
        <v>4.1399999999999997</v>
      </c>
      <c r="L250" s="69">
        <v>46.95</v>
      </c>
      <c r="M250" s="69">
        <v>46.95</v>
      </c>
      <c r="N250" s="40"/>
    </row>
    <row r="251" spans="1:14" x14ac:dyDescent="0.25">
      <c r="A251" s="47" t="s">
        <v>3469</v>
      </c>
      <c r="B251" s="63" t="s">
        <v>537</v>
      </c>
      <c r="C251" s="64" t="s">
        <v>104</v>
      </c>
      <c r="D251" s="65">
        <v>81107</v>
      </c>
      <c r="E251" s="66" t="s">
        <v>538</v>
      </c>
      <c r="F251" s="67" t="s">
        <v>101</v>
      </c>
      <c r="G251" s="68">
        <v>15</v>
      </c>
      <c r="H251" s="68">
        <v>1</v>
      </c>
      <c r="I251" s="69">
        <v>15</v>
      </c>
      <c r="J251" s="69">
        <v>23.18</v>
      </c>
      <c r="K251" s="69">
        <v>5.48</v>
      </c>
      <c r="L251" s="69">
        <v>429.9</v>
      </c>
      <c r="M251" s="69">
        <v>429.9</v>
      </c>
      <c r="N251" s="40"/>
    </row>
    <row r="252" spans="1:14" x14ac:dyDescent="0.25">
      <c r="A252" s="47" t="s">
        <v>3470</v>
      </c>
      <c r="B252" s="78" t="s">
        <v>539</v>
      </c>
      <c r="C252" s="79"/>
      <c r="D252" s="79"/>
      <c r="E252" s="80" t="s">
        <v>540</v>
      </c>
      <c r="F252" s="79"/>
      <c r="G252" s="81"/>
      <c r="H252" s="81"/>
      <c r="I252" s="81"/>
      <c r="J252" s="81"/>
      <c r="K252" s="81"/>
      <c r="L252" s="82">
        <v>51.69</v>
      </c>
      <c r="M252" s="82">
        <v>51.69</v>
      </c>
      <c r="N252" s="40"/>
    </row>
    <row r="253" spans="1:14" x14ac:dyDescent="0.25">
      <c r="A253" s="47" t="s">
        <v>3471</v>
      </c>
      <c r="B253" s="63" t="s">
        <v>541</v>
      </c>
      <c r="C253" s="64" t="s">
        <v>104</v>
      </c>
      <c r="D253" s="65">
        <v>81167</v>
      </c>
      <c r="E253" s="66" t="s">
        <v>542</v>
      </c>
      <c r="F253" s="67" t="s">
        <v>101</v>
      </c>
      <c r="G253" s="68">
        <v>1</v>
      </c>
      <c r="H253" s="68">
        <v>1</v>
      </c>
      <c r="I253" s="69">
        <v>1</v>
      </c>
      <c r="J253" s="69">
        <v>13.71</v>
      </c>
      <c r="K253" s="69">
        <v>5.48</v>
      </c>
      <c r="L253" s="69">
        <v>19.190000000000001</v>
      </c>
      <c r="M253" s="69">
        <v>19.190000000000001</v>
      </c>
      <c r="N253" s="40"/>
    </row>
    <row r="254" spans="1:14" x14ac:dyDescent="0.25">
      <c r="A254" s="47" t="s">
        <v>3472</v>
      </c>
      <c r="B254" s="63" t="s">
        <v>543</v>
      </c>
      <c r="C254" s="64" t="s">
        <v>104</v>
      </c>
      <c r="D254" s="65">
        <v>81183</v>
      </c>
      <c r="E254" s="66" t="s">
        <v>544</v>
      </c>
      <c r="F254" s="67" t="s">
        <v>101</v>
      </c>
      <c r="G254" s="68">
        <v>1</v>
      </c>
      <c r="H254" s="68">
        <v>1</v>
      </c>
      <c r="I254" s="69">
        <v>1</v>
      </c>
      <c r="J254" s="69">
        <v>9.99</v>
      </c>
      <c r="K254" s="69">
        <v>4.1399999999999997</v>
      </c>
      <c r="L254" s="69">
        <v>14.13</v>
      </c>
      <c r="M254" s="69">
        <v>14.13</v>
      </c>
      <c r="N254" s="40"/>
    </row>
    <row r="255" spans="1:14" x14ac:dyDescent="0.25">
      <c r="A255" s="47" t="s">
        <v>3473</v>
      </c>
      <c r="B255" s="63" t="s">
        <v>545</v>
      </c>
      <c r="C255" s="64" t="s">
        <v>104</v>
      </c>
      <c r="D255" s="65">
        <v>81166</v>
      </c>
      <c r="E255" s="66" t="s">
        <v>546</v>
      </c>
      <c r="F255" s="67" t="s">
        <v>101</v>
      </c>
      <c r="G255" s="68">
        <v>1</v>
      </c>
      <c r="H255" s="68">
        <v>1</v>
      </c>
      <c r="I255" s="69">
        <v>1</v>
      </c>
      <c r="J255" s="69">
        <v>12.89</v>
      </c>
      <c r="K255" s="69">
        <v>5.48</v>
      </c>
      <c r="L255" s="69">
        <v>18.37</v>
      </c>
      <c r="M255" s="69">
        <v>18.37</v>
      </c>
      <c r="N255" s="40"/>
    </row>
    <row r="256" spans="1:14" x14ac:dyDescent="0.25">
      <c r="A256" s="47" t="s">
        <v>3474</v>
      </c>
      <c r="B256" s="78" t="s">
        <v>547</v>
      </c>
      <c r="C256" s="79"/>
      <c r="D256" s="79"/>
      <c r="E256" s="80" t="s">
        <v>548</v>
      </c>
      <c r="F256" s="79"/>
      <c r="G256" s="81"/>
      <c r="H256" s="81"/>
      <c r="I256" s="81"/>
      <c r="J256" s="81"/>
      <c r="K256" s="81"/>
      <c r="L256" s="82">
        <v>451.39</v>
      </c>
      <c r="M256" s="82">
        <v>451.39</v>
      </c>
      <c r="N256" s="40"/>
    </row>
    <row r="257" spans="1:14" ht="24" x14ac:dyDescent="0.3">
      <c r="A257" s="47" t="s">
        <v>3475</v>
      </c>
      <c r="B257" s="63" t="s">
        <v>549</v>
      </c>
      <c r="C257" s="64" t="s">
        <v>170</v>
      </c>
      <c r="D257" s="65">
        <v>89481</v>
      </c>
      <c r="E257" s="66" t="s">
        <v>550</v>
      </c>
      <c r="F257" s="67" t="s">
        <v>101</v>
      </c>
      <c r="G257" s="68">
        <v>4</v>
      </c>
      <c r="H257" s="68">
        <v>1</v>
      </c>
      <c r="I257" s="69">
        <v>4</v>
      </c>
      <c r="J257" s="69">
        <v>2.2799999999999998</v>
      </c>
      <c r="K257" s="69">
        <v>2.04</v>
      </c>
      <c r="L257" s="69">
        <v>17.28</v>
      </c>
      <c r="M257" s="69">
        <v>17.28</v>
      </c>
      <c r="N257" s="41"/>
    </row>
    <row r="258" spans="1:14" x14ac:dyDescent="0.25">
      <c r="A258" s="47" t="s">
        <v>3476</v>
      </c>
      <c r="B258" s="63" t="s">
        <v>551</v>
      </c>
      <c r="C258" s="64" t="s">
        <v>104</v>
      </c>
      <c r="D258" s="65">
        <v>81322</v>
      </c>
      <c r="E258" s="66" t="s">
        <v>552</v>
      </c>
      <c r="F258" s="67" t="s">
        <v>101</v>
      </c>
      <c r="G258" s="68">
        <v>4</v>
      </c>
      <c r="H258" s="68">
        <v>1</v>
      </c>
      <c r="I258" s="69">
        <v>4</v>
      </c>
      <c r="J258" s="69">
        <v>1.8</v>
      </c>
      <c r="K258" s="69">
        <v>5.33</v>
      </c>
      <c r="L258" s="69">
        <v>28.52</v>
      </c>
      <c r="M258" s="69">
        <v>28.52</v>
      </c>
      <c r="N258" s="40"/>
    </row>
    <row r="259" spans="1:14" ht="24" x14ac:dyDescent="0.3">
      <c r="A259" s="47" t="s">
        <v>3477</v>
      </c>
      <c r="B259" s="63" t="s">
        <v>553</v>
      </c>
      <c r="C259" s="64" t="s">
        <v>170</v>
      </c>
      <c r="D259" s="65">
        <v>89497</v>
      </c>
      <c r="E259" s="70" t="s">
        <v>3163</v>
      </c>
      <c r="F259" s="67" t="s">
        <v>101</v>
      </c>
      <c r="G259" s="68">
        <v>2</v>
      </c>
      <c r="H259" s="68">
        <v>1</v>
      </c>
      <c r="I259" s="69">
        <v>2</v>
      </c>
      <c r="J259" s="69">
        <v>9.07</v>
      </c>
      <c r="K259" s="69">
        <v>3.03</v>
      </c>
      <c r="L259" s="69">
        <v>24.2</v>
      </c>
      <c r="M259" s="69">
        <v>24.2</v>
      </c>
      <c r="N259" s="41"/>
    </row>
    <row r="260" spans="1:14" x14ac:dyDescent="0.25">
      <c r="A260" s="47" t="s">
        <v>3478</v>
      </c>
      <c r="B260" s="63" t="s">
        <v>554</v>
      </c>
      <c r="C260" s="64" t="s">
        <v>104</v>
      </c>
      <c r="D260" s="65">
        <v>81326</v>
      </c>
      <c r="E260" s="66" t="s">
        <v>555</v>
      </c>
      <c r="F260" s="67" t="s">
        <v>101</v>
      </c>
      <c r="G260" s="68">
        <v>3</v>
      </c>
      <c r="H260" s="68">
        <v>1</v>
      </c>
      <c r="I260" s="69">
        <v>3</v>
      </c>
      <c r="J260" s="69">
        <v>89.04</v>
      </c>
      <c r="K260" s="69">
        <v>10.97</v>
      </c>
      <c r="L260" s="69">
        <v>300.02999999999997</v>
      </c>
      <c r="M260" s="69">
        <v>300.02999999999997</v>
      </c>
      <c r="N260" s="40"/>
    </row>
    <row r="261" spans="1:14" x14ac:dyDescent="0.25">
      <c r="A261" s="47" t="s">
        <v>3479</v>
      </c>
      <c r="B261" s="63" t="s">
        <v>556</v>
      </c>
      <c r="C261" s="64" t="s">
        <v>104</v>
      </c>
      <c r="D261" s="65">
        <v>81369</v>
      </c>
      <c r="E261" s="66" t="s">
        <v>557</v>
      </c>
      <c r="F261" s="67" t="s">
        <v>101</v>
      </c>
      <c r="G261" s="68">
        <v>9</v>
      </c>
      <c r="H261" s="68">
        <v>1</v>
      </c>
      <c r="I261" s="69">
        <v>9</v>
      </c>
      <c r="J261" s="69">
        <v>5.66</v>
      </c>
      <c r="K261" s="69">
        <v>3.38</v>
      </c>
      <c r="L261" s="69">
        <v>81.36</v>
      </c>
      <c r="M261" s="69">
        <v>81.36</v>
      </c>
      <c r="N261" s="40"/>
    </row>
    <row r="262" spans="1:14" x14ac:dyDescent="0.25">
      <c r="A262" s="47" t="s">
        <v>3480</v>
      </c>
      <c r="B262" s="78" t="s">
        <v>558</v>
      </c>
      <c r="C262" s="79"/>
      <c r="D262" s="79"/>
      <c r="E262" s="80" t="s">
        <v>559</v>
      </c>
      <c r="F262" s="79"/>
      <c r="G262" s="81"/>
      <c r="H262" s="81"/>
      <c r="I262" s="81"/>
      <c r="J262" s="81"/>
      <c r="K262" s="81"/>
      <c r="L262" s="82">
        <v>466.71000000000004</v>
      </c>
      <c r="M262" s="82">
        <v>466.71000000000004</v>
      </c>
      <c r="N262" s="40"/>
    </row>
    <row r="263" spans="1:14" x14ac:dyDescent="0.25">
      <c r="A263" s="47" t="s">
        <v>3481</v>
      </c>
      <c r="B263" s="63" t="s">
        <v>560</v>
      </c>
      <c r="C263" s="64" t="s">
        <v>104</v>
      </c>
      <c r="D263" s="65">
        <v>81402</v>
      </c>
      <c r="E263" s="66" t="s">
        <v>561</v>
      </c>
      <c r="F263" s="67" t="s">
        <v>101</v>
      </c>
      <c r="G263" s="68">
        <v>4</v>
      </c>
      <c r="H263" s="68">
        <v>1</v>
      </c>
      <c r="I263" s="69">
        <v>4</v>
      </c>
      <c r="J263" s="69">
        <v>1.1299999999999999</v>
      </c>
      <c r="K263" s="69">
        <v>5.62</v>
      </c>
      <c r="L263" s="69">
        <v>27</v>
      </c>
      <c r="M263" s="69">
        <v>27</v>
      </c>
      <c r="N263" s="40"/>
    </row>
    <row r="264" spans="1:14" x14ac:dyDescent="0.25">
      <c r="A264" s="47" t="s">
        <v>3482</v>
      </c>
      <c r="B264" s="63" t="s">
        <v>562</v>
      </c>
      <c r="C264" s="64" t="s">
        <v>104</v>
      </c>
      <c r="D264" s="65">
        <v>81403</v>
      </c>
      <c r="E264" s="66" t="s">
        <v>563</v>
      </c>
      <c r="F264" s="67" t="s">
        <v>101</v>
      </c>
      <c r="G264" s="68">
        <v>6</v>
      </c>
      <c r="H264" s="68">
        <v>1</v>
      </c>
      <c r="I264" s="69">
        <v>6</v>
      </c>
      <c r="J264" s="69">
        <v>3.74</v>
      </c>
      <c r="K264" s="69">
        <v>5.62</v>
      </c>
      <c r="L264" s="69">
        <v>56.16</v>
      </c>
      <c r="M264" s="69">
        <v>56.16</v>
      </c>
      <c r="N264" s="40"/>
    </row>
    <row r="265" spans="1:14" x14ac:dyDescent="0.25">
      <c r="A265" s="47" t="s">
        <v>3483</v>
      </c>
      <c r="B265" s="63" t="s">
        <v>564</v>
      </c>
      <c r="C265" s="64" t="s">
        <v>104</v>
      </c>
      <c r="D265" s="65">
        <v>81406</v>
      </c>
      <c r="E265" s="66" t="s">
        <v>565</v>
      </c>
      <c r="F265" s="67" t="s">
        <v>101</v>
      </c>
      <c r="G265" s="68">
        <v>2</v>
      </c>
      <c r="H265" s="68">
        <v>1</v>
      </c>
      <c r="I265" s="69">
        <v>2</v>
      </c>
      <c r="J265" s="69">
        <v>23.94</v>
      </c>
      <c r="K265" s="69">
        <v>8.89</v>
      </c>
      <c r="L265" s="69">
        <v>65.66</v>
      </c>
      <c r="M265" s="69">
        <v>65.66</v>
      </c>
      <c r="N265" s="40"/>
    </row>
    <row r="266" spans="1:14" x14ac:dyDescent="0.25">
      <c r="A266" s="47" t="s">
        <v>3484</v>
      </c>
      <c r="B266" s="63" t="s">
        <v>566</v>
      </c>
      <c r="C266" s="64" t="s">
        <v>270</v>
      </c>
      <c r="D266" s="77" t="s">
        <v>567</v>
      </c>
      <c r="E266" s="66" t="s">
        <v>568</v>
      </c>
      <c r="F266" s="67" t="s">
        <v>101</v>
      </c>
      <c r="G266" s="68">
        <v>1</v>
      </c>
      <c r="H266" s="68">
        <v>1</v>
      </c>
      <c r="I266" s="69">
        <v>1</v>
      </c>
      <c r="J266" s="69">
        <v>51.75</v>
      </c>
      <c r="K266" s="69">
        <v>10.37</v>
      </c>
      <c r="L266" s="69">
        <v>62.12</v>
      </c>
      <c r="M266" s="69">
        <v>62.12</v>
      </c>
      <c r="N266" s="40"/>
    </row>
    <row r="267" spans="1:14" x14ac:dyDescent="0.25">
      <c r="A267" s="47" t="s">
        <v>3485</v>
      </c>
      <c r="B267" s="63" t="s">
        <v>569</v>
      </c>
      <c r="C267" s="64" t="s">
        <v>104</v>
      </c>
      <c r="D267" s="65">
        <v>81407</v>
      </c>
      <c r="E267" s="66" t="s">
        <v>570</v>
      </c>
      <c r="F267" s="67" t="s">
        <v>101</v>
      </c>
      <c r="G267" s="68">
        <v>2</v>
      </c>
      <c r="H267" s="68">
        <v>1</v>
      </c>
      <c r="I267" s="69">
        <v>2</v>
      </c>
      <c r="J267" s="69">
        <v>52.48</v>
      </c>
      <c r="K267" s="69">
        <v>13.34</v>
      </c>
      <c r="L267" s="69">
        <v>131.63999999999999</v>
      </c>
      <c r="M267" s="69">
        <v>131.63999999999999</v>
      </c>
      <c r="N267" s="40"/>
    </row>
    <row r="268" spans="1:14" x14ac:dyDescent="0.25">
      <c r="A268" s="47" t="s">
        <v>3486</v>
      </c>
      <c r="B268" s="63" t="s">
        <v>571</v>
      </c>
      <c r="C268" s="64" t="s">
        <v>104</v>
      </c>
      <c r="D268" s="65">
        <v>81427</v>
      </c>
      <c r="E268" s="66" t="s">
        <v>572</v>
      </c>
      <c r="F268" s="67" t="s">
        <v>101</v>
      </c>
      <c r="G268" s="68">
        <v>1</v>
      </c>
      <c r="H268" s="68">
        <v>1</v>
      </c>
      <c r="I268" s="69">
        <v>1</v>
      </c>
      <c r="J268" s="69">
        <v>48.44</v>
      </c>
      <c r="K268" s="69">
        <v>13.34</v>
      </c>
      <c r="L268" s="69">
        <v>61.78</v>
      </c>
      <c r="M268" s="69">
        <v>61.78</v>
      </c>
      <c r="N268" s="40"/>
    </row>
    <row r="269" spans="1:14" x14ac:dyDescent="0.25">
      <c r="A269" s="47" t="s">
        <v>3487</v>
      </c>
      <c r="B269" s="63" t="s">
        <v>573</v>
      </c>
      <c r="C269" s="64" t="s">
        <v>104</v>
      </c>
      <c r="D269" s="65">
        <v>81421</v>
      </c>
      <c r="E269" s="66" t="s">
        <v>574</v>
      </c>
      <c r="F269" s="67" t="s">
        <v>101</v>
      </c>
      <c r="G269" s="68">
        <v>5</v>
      </c>
      <c r="H269" s="68">
        <v>1</v>
      </c>
      <c r="I269" s="69">
        <v>5</v>
      </c>
      <c r="J269" s="69">
        <v>6.85</v>
      </c>
      <c r="K269" s="69">
        <v>5.62</v>
      </c>
      <c r="L269" s="69">
        <v>62.35</v>
      </c>
      <c r="M269" s="69">
        <v>62.35</v>
      </c>
      <c r="N269" s="40"/>
    </row>
    <row r="270" spans="1:14" x14ac:dyDescent="0.25">
      <c r="A270" s="47" t="s">
        <v>3488</v>
      </c>
      <c r="B270" s="72" t="s">
        <v>575</v>
      </c>
      <c r="C270" s="73"/>
      <c r="D270" s="73"/>
      <c r="E270" s="74" t="s">
        <v>576</v>
      </c>
      <c r="F270" s="73"/>
      <c r="G270" s="75"/>
      <c r="H270" s="75"/>
      <c r="I270" s="75"/>
      <c r="J270" s="75"/>
      <c r="K270" s="75"/>
      <c r="L270" s="76">
        <v>5923.68</v>
      </c>
      <c r="M270" s="76">
        <v>5923.68</v>
      </c>
      <c r="N270" s="40"/>
    </row>
    <row r="271" spans="1:14" ht="24" x14ac:dyDescent="0.3">
      <c r="A271" s="47" t="s">
        <v>3489</v>
      </c>
      <c r="B271" s="63" t="s">
        <v>577</v>
      </c>
      <c r="C271" s="64" t="s">
        <v>170</v>
      </c>
      <c r="D271" s="65">
        <v>89800</v>
      </c>
      <c r="E271" s="66" t="s">
        <v>578</v>
      </c>
      <c r="F271" s="67" t="s">
        <v>123</v>
      </c>
      <c r="G271" s="68">
        <v>246</v>
      </c>
      <c r="H271" s="68">
        <v>1</v>
      </c>
      <c r="I271" s="69">
        <v>246</v>
      </c>
      <c r="J271" s="69">
        <v>16.440000000000001</v>
      </c>
      <c r="K271" s="69">
        <v>7.64</v>
      </c>
      <c r="L271" s="69">
        <v>5923.68</v>
      </c>
      <c r="M271" s="69">
        <v>5923.68</v>
      </c>
      <c r="N271" s="41"/>
    </row>
    <row r="272" spans="1:14" x14ac:dyDescent="0.25">
      <c r="A272" s="47" t="s">
        <v>3490</v>
      </c>
      <c r="B272" s="72" t="s">
        <v>579</v>
      </c>
      <c r="C272" s="73"/>
      <c r="D272" s="73"/>
      <c r="E272" s="74" t="s">
        <v>580</v>
      </c>
      <c r="F272" s="73"/>
      <c r="G272" s="75"/>
      <c r="H272" s="75"/>
      <c r="I272" s="75"/>
      <c r="J272" s="75"/>
      <c r="K272" s="75"/>
      <c r="L272" s="76">
        <v>8494.2999999999993</v>
      </c>
      <c r="M272" s="76">
        <v>8494.2999999999993</v>
      </c>
      <c r="N272" s="40"/>
    </row>
    <row r="273" spans="1:14" ht="24" x14ac:dyDescent="0.3">
      <c r="A273" s="47" t="s">
        <v>3491</v>
      </c>
      <c r="B273" s="63" t="s">
        <v>581</v>
      </c>
      <c r="C273" s="64" t="s">
        <v>170</v>
      </c>
      <c r="D273" s="65">
        <v>89800</v>
      </c>
      <c r="E273" s="66" t="s">
        <v>578</v>
      </c>
      <c r="F273" s="67" t="s">
        <v>123</v>
      </c>
      <c r="G273" s="68">
        <v>90</v>
      </c>
      <c r="H273" s="68">
        <v>1</v>
      </c>
      <c r="I273" s="69">
        <v>90</v>
      </c>
      <c r="J273" s="69">
        <v>16.440000000000001</v>
      </c>
      <c r="K273" s="69">
        <v>7.64</v>
      </c>
      <c r="L273" s="69">
        <v>2167.1999999999998</v>
      </c>
      <c r="M273" s="69">
        <v>2167.1999999999998</v>
      </c>
      <c r="N273" s="41"/>
    </row>
    <row r="274" spans="1:14" ht="24" x14ac:dyDescent="0.3">
      <c r="A274" s="47" t="s">
        <v>3492</v>
      </c>
      <c r="B274" s="63" t="s">
        <v>582</v>
      </c>
      <c r="C274" s="64" t="s">
        <v>170</v>
      </c>
      <c r="D274" s="65">
        <v>89849</v>
      </c>
      <c r="E274" s="70" t="s">
        <v>3164</v>
      </c>
      <c r="F274" s="67" t="s">
        <v>123</v>
      </c>
      <c r="G274" s="68">
        <v>130</v>
      </c>
      <c r="H274" s="68">
        <v>1</v>
      </c>
      <c r="I274" s="69">
        <v>130</v>
      </c>
      <c r="J274" s="69">
        <v>39.65</v>
      </c>
      <c r="K274" s="69">
        <v>9.02</v>
      </c>
      <c r="L274" s="69">
        <v>6327.1</v>
      </c>
      <c r="M274" s="69">
        <v>6327.1</v>
      </c>
      <c r="N274" s="41"/>
    </row>
    <row r="275" spans="1:14" x14ac:dyDescent="0.25">
      <c r="A275" s="47" t="s">
        <v>3493</v>
      </c>
      <c r="B275" s="72" t="s">
        <v>583</v>
      </c>
      <c r="C275" s="73"/>
      <c r="D275" s="73"/>
      <c r="E275" s="74" t="s">
        <v>584</v>
      </c>
      <c r="F275" s="73"/>
      <c r="G275" s="75"/>
      <c r="H275" s="75"/>
      <c r="I275" s="75"/>
      <c r="J275" s="75"/>
      <c r="K275" s="75"/>
      <c r="L275" s="76">
        <v>819.99</v>
      </c>
      <c r="M275" s="76">
        <v>819.99</v>
      </c>
      <c r="N275" s="40"/>
    </row>
    <row r="276" spans="1:14" x14ac:dyDescent="0.25">
      <c r="A276" s="47" t="s">
        <v>3494</v>
      </c>
      <c r="B276" s="63" t="s">
        <v>585</v>
      </c>
      <c r="C276" s="64" t="s">
        <v>104</v>
      </c>
      <c r="D276" s="65">
        <v>81003</v>
      </c>
      <c r="E276" s="66" t="s">
        <v>519</v>
      </c>
      <c r="F276" s="67" t="s">
        <v>123</v>
      </c>
      <c r="G276" s="68">
        <v>90</v>
      </c>
      <c r="H276" s="68">
        <v>1</v>
      </c>
      <c r="I276" s="69">
        <v>90</v>
      </c>
      <c r="J276" s="69">
        <v>3.34</v>
      </c>
      <c r="K276" s="69">
        <v>3.56</v>
      </c>
      <c r="L276" s="69">
        <v>621</v>
      </c>
      <c r="M276" s="69">
        <v>621</v>
      </c>
      <c r="N276" s="40"/>
    </row>
    <row r="277" spans="1:14" ht="24" x14ac:dyDescent="0.3">
      <c r="A277" s="47" t="s">
        <v>3495</v>
      </c>
      <c r="B277" s="63" t="s">
        <v>586</v>
      </c>
      <c r="C277" s="64" t="s">
        <v>170</v>
      </c>
      <c r="D277" s="65">
        <v>89481</v>
      </c>
      <c r="E277" s="66" t="s">
        <v>550</v>
      </c>
      <c r="F277" s="67" t="s">
        <v>101</v>
      </c>
      <c r="G277" s="68">
        <v>32</v>
      </c>
      <c r="H277" s="68">
        <v>1</v>
      </c>
      <c r="I277" s="69">
        <v>32</v>
      </c>
      <c r="J277" s="69">
        <v>2.2799999999999998</v>
      </c>
      <c r="K277" s="69">
        <v>2.04</v>
      </c>
      <c r="L277" s="69">
        <v>138.24</v>
      </c>
      <c r="M277" s="69">
        <v>138.24</v>
      </c>
      <c r="N277" s="41"/>
    </row>
    <row r="278" spans="1:14" x14ac:dyDescent="0.25">
      <c r="A278" s="47" t="s">
        <v>3496</v>
      </c>
      <c r="B278" s="63" t="s">
        <v>587</v>
      </c>
      <c r="C278" s="64" t="s">
        <v>104</v>
      </c>
      <c r="D278" s="65">
        <v>81402</v>
      </c>
      <c r="E278" s="66" t="s">
        <v>561</v>
      </c>
      <c r="F278" s="67" t="s">
        <v>101</v>
      </c>
      <c r="G278" s="68">
        <v>9</v>
      </c>
      <c r="H278" s="68">
        <v>1</v>
      </c>
      <c r="I278" s="69">
        <v>9</v>
      </c>
      <c r="J278" s="69">
        <v>1.1299999999999999</v>
      </c>
      <c r="K278" s="69">
        <v>5.62</v>
      </c>
      <c r="L278" s="69">
        <v>60.75</v>
      </c>
      <c r="M278" s="69">
        <v>60.75</v>
      </c>
      <c r="N278" s="40"/>
    </row>
    <row r="279" spans="1:14" x14ac:dyDescent="0.25">
      <c r="A279" s="47" t="s">
        <v>3497</v>
      </c>
      <c r="B279" s="72" t="s">
        <v>588</v>
      </c>
      <c r="C279" s="73"/>
      <c r="D279" s="73"/>
      <c r="E279" s="74" t="s">
        <v>589</v>
      </c>
      <c r="F279" s="73"/>
      <c r="G279" s="75"/>
      <c r="H279" s="75"/>
      <c r="I279" s="75"/>
      <c r="J279" s="75"/>
      <c r="K279" s="75"/>
      <c r="L279" s="86">
        <v>43799.86</v>
      </c>
      <c r="M279" s="86">
        <v>43799.86</v>
      </c>
      <c r="N279" s="40"/>
    </row>
    <row r="280" spans="1:14" x14ac:dyDescent="0.25">
      <c r="A280" s="47" t="s">
        <v>3498</v>
      </c>
      <c r="B280" s="63" t="s">
        <v>590</v>
      </c>
      <c r="C280" s="64" t="s">
        <v>104</v>
      </c>
      <c r="D280" s="65">
        <v>81840</v>
      </c>
      <c r="E280" s="66" t="s">
        <v>591</v>
      </c>
      <c r="F280" s="67" t="s">
        <v>101</v>
      </c>
      <c r="G280" s="68">
        <v>16</v>
      </c>
      <c r="H280" s="68">
        <v>1</v>
      </c>
      <c r="I280" s="69">
        <v>16</v>
      </c>
      <c r="J280" s="69">
        <v>145.75</v>
      </c>
      <c r="K280" s="69">
        <v>19.32</v>
      </c>
      <c r="L280" s="69">
        <v>2641.12</v>
      </c>
      <c r="M280" s="69">
        <v>2641.12</v>
      </c>
      <c r="N280" s="40"/>
    </row>
    <row r="281" spans="1:14" x14ac:dyDescent="0.25">
      <c r="A281" s="47" t="s">
        <v>3499</v>
      </c>
      <c r="B281" s="63" t="s">
        <v>592</v>
      </c>
      <c r="C281" s="64" t="s">
        <v>104</v>
      </c>
      <c r="D281" s="65">
        <v>81825</v>
      </c>
      <c r="E281" s="66" t="s">
        <v>593</v>
      </c>
      <c r="F281" s="67" t="s">
        <v>101</v>
      </c>
      <c r="G281" s="68">
        <v>16</v>
      </c>
      <c r="H281" s="68">
        <v>1</v>
      </c>
      <c r="I281" s="69">
        <v>16</v>
      </c>
      <c r="J281" s="69">
        <v>133.65</v>
      </c>
      <c r="K281" s="69">
        <v>213.61</v>
      </c>
      <c r="L281" s="69">
        <v>5556.16</v>
      </c>
      <c r="M281" s="69">
        <v>5556.16</v>
      </c>
      <c r="N281" s="40"/>
    </row>
    <row r="282" spans="1:14" ht="24" x14ac:dyDescent="0.3">
      <c r="A282" s="47" t="s">
        <v>3500</v>
      </c>
      <c r="B282" s="63" t="s">
        <v>594</v>
      </c>
      <c r="C282" s="64" t="s">
        <v>104</v>
      </c>
      <c r="D282" s="65">
        <v>81828</v>
      </c>
      <c r="E282" s="66" t="s">
        <v>595</v>
      </c>
      <c r="F282" s="67" t="s">
        <v>101</v>
      </c>
      <c r="G282" s="68">
        <v>9</v>
      </c>
      <c r="H282" s="68">
        <v>1</v>
      </c>
      <c r="I282" s="69">
        <v>9</v>
      </c>
      <c r="J282" s="69">
        <v>337.3</v>
      </c>
      <c r="K282" s="69">
        <v>223.11</v>
      </c>
      <c r="L282" s="69">
        <v>5043.6899999999996</v>
      </c>
      <c r="M282" s="69">
        <v>5043.6899999999996</v>
      </c>
      <c r="N282" s="41"/>
    </row>
    <row r="283" spans="1:14" x14ac:dyDescent="0.25">
      <c r="A283" s="47" t="s">
        <v>3501</v>
      </c>
      <c r="B283" s="63" t="s">
        <v>596</v>
      </c>
      <c r="C283" s="64" t="s">
        <v>104</v>
      </c>
      <c r="D283" s="65">
        <v>80811</v>
      </c>
      <c r="E283" s="66" t="s">
        <v>597</v>
      </c>
      <c r="F283" s="67" t="s">
        <v>101</v>
      </c>
      <c r="G283" s="68">
        <v>9</v>
      </c>
      <c r="H283" s="68">
        <v>1</v>
      </c>
      <c r="I283" s="69">
        <v>9</v>
      </c>
      <c r="J283" s="69">
        <v>40.57</v>
      </c>
      <c r="K283" s="69">
        <v>5.92</v>
      </c>
      <c r="L283" s="69">
        <v>418.41</v>
      </c>
      <c r="M283" s="69">
        <v>418.41</v>
      </c>
      <c r="N283" s="40"/>
    </row>
    <row r="284" spans="1:14" x14ac:dyDescent="0.25">
      <c r="A284" s="47" t="s">
        <v>3502</v>
      </c>
      <c r="B284" s="63" t="s">
        <v>598</v>
      </c>
      <c r="C284" s="64" t="s">
        <v>104</v>
      </c>
      <c r="D284" s="65">
        <v>80840</v>
      </c>
      <c r="E284" s="66" t="s">
        <v>599</v>
      </c>
      <c r="F284" s="67" t="s">
        <v>101</v>
      </c>
      <c r="G284" s="68">
        <v>9</v>
      </c>
      <c r="H284" s="68">
        <v>1</v>
      </c>
      <c r="I284" s="69">
        <v>9</v>
      </c>
      <c r="J284" s="69">
        <v>36.14</v>
      </c>
      <c r="K284" s="69">
        <v>1.38</v>
      </c>
      <c r="L284" s="69">
        <v>337.68</v>
      </c>
      <c r="M284" s="69">
        <v>337.68</v>
      </c>
      <c r="N284" s="40"/>
    </row>
    <row r="285" spans="1:14" ht="24" x14ac:dyDescent="0.3">
      <c r="A285" s="47" t="s">
        <v>3503</v>
      </c>
      <c r="B285" s="63" t="s">
        <v>600</v>
      </c>
      <c r="C285" s="64" t="s">
        <v>104</v>
      </c>
      <c r="D285" s="65">
        <v>80845</v>
      </c>
      <c r="E285" s="66" t="s">
        <v>601</v>
      </c>
      <c r="F285" s="67" t="s">
        <v>101</v>
      </c>
      <c r="G285" s="68">
        <v>9</v>
      </c>
      <c r="H285" s="68">
        <v>1</v>
      </c>
      <c r="I285" s="69">
        <v>9</v>
      </c>
      <c r="J285" s="69">
        <v>18.89</v>
      </c>
      <c r="K285" s="69">
        <v>28.99</v>
      </c>
      <c r="L285" s="69">
        <v>430.92</v>
      </c>
      <c r="M285" s="69">
        <v>430.92</v>
      </c>
      <c r="N285" s="41"/>
    </row>
    <row r="286" spans="1:14" x14ac:dyDescent="0.25">
      <c r="A286" s="47" t="s">
        <v>3504</v>
      </c>
      <c r="B286" s="63" t="s">
        <v>602</v>
      </c>
      <c r="C286" s="64" t="s">
        <v>104</v>
      </c>
      <c r="D286" s="65">
        <v>81501</v>
      </c>
      <c r="E286" s="66" t="s">
        <v>603</v>
      </c>
      <c r="F286" s="67" t="s">
        <v>101</v>
      </c>
      <c r="G286" s="68">
        <v>10</v>
      </c>
      <c r="H286" s="68">
        <v>1</v>
      </c>
      <c r="I286" s="69">
        <v>10</v>
      </c>
      <c r="J286" s="69">
        <v>55.66</v>
      </c>
      <c r="K286" s="69">
        <v>0</v>
      </c>
      <c r="L286" s="69">
        <v>556.6</v>
      </c>
      <c r="M286" s="69">
        <v>556.6</v>
      </c>
      <c r="N286" s="40"/>
    </row>
    <row r="287" spans="1:14" x14ac:dyDescent="0.25">
      <c r="A287" s="47" t="s">
        <v>3505</v>
      </c>
      <c r="B287" s="63" t="s">
        <v>604</v>
      </c>
      <c r="C287" s="64" t="s">
        <v>104</v>
      </c>
      <c r="D287" s="65">
        <v>81504</v>
      </c>
      <c r="E287" s="66" t="s">
        <v>605</v>
      </c>
      <c r="F287" s="67" t="s">
        <v>101</v>
      </c>
      <c r="G287" s="68">
        <v>10</v>
      </c>
      <c r="H287" s="68">
        <v>1</v>
      </c>
      <c r="I287" s="69">
        <v>10</v>
      </c>
      <c r="J287" s="69">
        <v>49.09</v>
      </c>
      <c r="K287" s="69">
        <v>0</v>
      </c>
      <c r="L287" s="69">
        <v>490.9</v>
      </c>
      <c r="M287" s="69">
        <v>490.9</v>
      </c>
      <c r="N287" s="40"/>
    </row>
    <row r="288" spans="1:14" ht="24" x14ac:dyDescent="0.3">
      <c r="A288" s="47" t="s">
        <v>3506</v>
      </c>
      <c r="B288" s="63" t="s">
        <v>606</v>
      </c>
      <c r="C288" s="64" t="s">
        <v>170</v>
      </c>
      <c r="D288" s="65">
        <v>95644</v>
      </c>
      <c r="E288" s="66" t="s">
        <v>607</v>
      </c>
      <c r="F288" s="67" t="s">
        <v>101</v>
      </c>
      <c r="G288" s="68">
        <v>1</v>
      </c>
      <c r="H288" s="68">
        <v>1</v>
      </c>
      <c r="I288" s="69">
        <v>1</v>
      </c>
      <c r="J288" s="69">
        <v>145.55000000000001</v>
      </c>
      <c r="K288" s="69">
        <v>46.76</v>
      </c>
      <c r="L288" s="69">
        <v>192.31</v>
      </c>
      <c r="M288" s="69">
        <v>192.31</v>
      </c>
      <c r="N288" s="41"/>
    </row>
    <row r="289" spans="1:14" x14ac:dyDescent="0.25">
      <c r="A289" s="47" t="s">
        <v>3507</v>
      </c>
      <c r="B289" s="63" t="s">
        <v>608</v>
      </c>
      <c r="C289" s="64" t="s">
        <v>104</v>
      </c>
      <c r="D289" s="65">
        <v>81811</v>
      </c>
      <c r="E289" s="66" t="s">
        <v>609</v>
      </c>
      <c r="F289" s="67" t="s">
        <v>101</v>
      </c>
      <c r="G289" s="68">
        <v>1</v>
      </c>
      <c r="H289" s="68">
        <v>1</v>
      </c>
      <c r="I289" s="69">
        <v>1</v>
      </c>
      <c r="J289" s="69">
        <v>110.78</v>
      </c>
      <c r="K289" s="69">
        <v>14.82</v>
      </c>
      <c r="L289" s="69">
        <v>125.6</v>
      </c>
      <c r="M289" s="69">
        <v>125.6</v>
      </c>
      <c r="N289" s="40"/>
    </row>
    <row r="290" spans="1:14" x14ac:dyDescent="0.25">
      <c r="A290" s="47" t="s">
        <v>3508</v>
      </c>
      <c r="B290" s="63" t="s">
        <v>610</v>
      </c>
      <c r="C290" s="64" t="s">
        <v>270</v>
      </c>
      <c r="D290" s="77" t="s">
        <v>611</v>
      </c>
      <c r="E290" s="66" t="s">
        <v>612</v>
      </c>
      <c r="F290" s="67" t="s">
        <v>101</v>
      </c>
      <c r="G290" s="68">
        <v>1</v>
      </c>
      <c r="H290" s="68">
        <v>1</v>
      </c>
      <c r="I290" s="69">
        <v>1</v>
      </c>
      <c r="J290" s="69">
        <v>11931.7</v>
      </c>
      <c r="K290" s="69">
        <v>8361.6299999999992</v>
      </c>
      <c r="L290" s="69">
        <v>20293.330000000002</v>
      </c>
      <c r="M290" s="69">
        <v>20293.330000000002</v>
      </c>
      <c r="N290" s="40"/>
    </row>
    <row r="291" spans="1:14" x14ac:dyDescent="0.25">
      <c r="A291" s="47" t="s">
        <v>3509</v>
      </c>
      <c r="B291" s="63" t="s">
        <v>613</v>
      </c>
      <c r="C291" s="64" t="s">
        <v>104</v>
      </c>
      <c r="D291" s="65">
        <v>81874</v>
      </c>
      <c r="E291" s="66" t="s">
        <v>614</v>
      </c>
      <c r="F291" s="67" t="s">
        <v>101</v>
      </c>
      <c r="G291" s="68">
        <v>3</v>
      </c>
      <c r="H291" s="68">
        <v>1</v>
      </c>
      <c r="I291" s="69">
        <v>3</v>
      </c>
      <c r="J291" s="69">
        <v>649.09</v>
      </c>
      <c r="K291" s="69">
        <v>1690.87</v>
      </c>
      <c r="L291" s="69">
        <v>7019.88</v>
      </c>
      <c r="M291" s="69">
        <v>7019.88</v>
      </c>
      <c r="N291" s="40"/>
    </row>
    <row r="292" spans="1:14" x14ac:dyDescent="0.25">
      <c r="A292" s="47" t="s">
        <v>3510</v>
      </c>
      <c r="B292" s="63" t="s">
        <v>615</v>
      </c>
      <c r="C292" s="64" t="s">
        <v>270</v>
      </c>
      <c r="D292" s="77" t="s">
        <v>616</v>
      </c>
      <c r="E292" s="66" t="s">
        <v>617</v>
      </c>
      <c r="F292" s="67" t="s">
        <v>106</v>
      </c>
      <c r="G292" s="68">
        <v>6.03</v>
      </c>
      <c r="H292" s="68">
        <v>1</v>
      </c>
      <c r="I292" s="69">
        <v>6.03</v>
      </c>
      <c r="J292" s="69">
        <v>87.3</v>
      </c>
      <c r="K292" s="69">
        <v>27.67</v>
      </c>
      <c r="L292" s="69">
        <v>693.26</v>
      </c>
      <c r="M292" s="69">
        <v>693.26</v>
      </c>
      <c r="N292" s="40"/>
    </row>
    <row r="293" spans="1:14" x14ac:dyDescent="0.25">
      <c r="A293" s="47" t="s">
        <v>3511</v>
      </c>
      <c r="B293" s="57" t="s">
        <v>618</v>
      </c>
      <c r="C293" s="60"/>
      <c r="D293" s="60"/>
      <c r="E293" s="59" t="s">
        <v>34</v>
      </c>
      <c r="F293" s="60"/>
      <c r="G293" s="61"/>
      <c r="H293" s="61"/>
      <c r="I293" s="61"/>
      <c r="J293" s="61"/>
      <c r="K293" s="61"/>
      <c r="L293" s="62">
        <v>70926.099999999977</v>
      </c>
      <c r="M293" s="62">
        <v>70926.099999999977</v>
      </c>
      <c r="N293" s="40"/>
    </row>
    <row r="294" spans="1:14" x14ac:dyDescent="0.25">
      <c r="A294" s="47" t="s">
        <v>3512</v>
      </c>
      <c r="B294" s="72" t="s">
        <v>619</v>
      </c>
      <c r="C294" s="73"/>
      <c r="D294" s="73"/>
      <c r="E294" s="74" t="s">
        <v>620</v>
      </c>
      <c r="F294" s="73"/>
      <c r="G294" s="75"/>
      <c r="H294" s="75"/>
      <c r="I294" s="75"/>
      <c r="J294" s="75"/>
      <c r="K294" s="75"/>
      <c r="L294" s="76">
        <v>70926.099999999977</v>
      </c>
      <c r="M294" s="76">
        <v>70926.099999999977</v>
      </c>
      <c r="N294" s="40"/>
    </row>
    <row r="295" spans="1:14" x14ac:dyDescent="0.25">
      <c r="A295" s="47" t="s">
        <v>3513</v>
      </c>
      <c r="B295" s="63" t="s">
        <v>621</v>
      </c>
      <c r="C295" s="64" t="s">
        <v>270</v>
      </c>
      <c r="D295" s="77" t="s">
        <v>622</v>
      </c>
      <c r="E295" s="66" t="s">
        <v>623</v>
      </c>
      <c r="F295" s="67" t="s">
        <v>101</v>
      </c>
      <c r="G295" s="68">
        <v>1</v>
      </c>
      <c r="H295" s="68">
        <v>1</v>
      </c>
      <c r="I295" s="69">
        <v>1</v>
      </c>
      <c r="J295" s="69">
        <v>2881.53</v>
      </c>
      <c r="K295" s="69">
        <v>237.2</v>
      </c>
      <c r="L295" s="69">
        <v>3118.73</v>
      </c>
      <c r="M295" s="69">
        <v>3118.73</v>
      </c>
      <c r="N295" s="40"/>
    </row>
    <row r="296" spans="1:14" ht="24" x14ac:dyDescent="0.3">
      <c r="A296" s="47" t="s">
        <v>3514</v>
      </c>
      <c r="B296" s="63" t="s">
        <v>624</v>
      </c>
      <c r="C296" s="64" t="s">
        <v>104</v>
      </c>
      <c r="D296" s="65">
        <v>81881</v>
      </c>
      <c r="E296" s="66" t="s">
        <v>625</v>
      </c>
      <c r="F296" s="67" t="s">
        <v>101</v>
      </c>
      <c r="G296" s="68">
        <v>1</v>
      </c>
      <c r="H296" s="68">
        <v>1</v>
      </c>
      <c r="I296" s="69">
        <v>1</v>
      </c>
      <c r="J296" s="69">
        <v>17658.740000000002</v>
      </c>
      <c r="K296" s="69">
        <v>975.34</v>
      </c>
      <c r="L296" s="69">
        <v>18634.080000000002</v>
      </c>
      <c r="M296" s="69">
        <v>18634.080000000002</v>
      </c>
      <c r="N296" s="41"/>
    </row>
    <row r="297" spans="1:14" x14ac:dyDescent="0.25">
      <c r="A297" s="47" t="s">
        <v>3515</v>
      </c>
      <c r="B297" s="63" t="s">
        <v>626</v>
      </c>
      <c r="C297" s="64" t="s">
        <v>104</v>
      </c>
      <c r="D297" s="65">
        <v>71156</v>
      </c>
      <c r="E297" s="66" t="s">
        <v>627</v>
      </c>
      <c r="F297" s="67" t="s">
        <v>101</v>
      </c>
      <c r="G297" s="68">
        <v>1</v>
      </c>
      <c r="H297" s="68">
        <v>1</v>
      </c>
      <c r="I297" s="69">
        <v>1</v>
      </c>
      <c r="J297" s="69">
        <v>77.52</v>
      </c>
      <c r="K297" s="69">
        <v>29.65</v>
      </c>
      <c r="L297" s="69">
        <v>107.17</v>
      </c>
      <c r="M297" s="69">
        <v>107.17</v>
      </c>
      <c r="N297" s="40"/>
    </row>
    <row r="298" spans="1:14" x14ac:dyDescent="0.25">
      <c r="A298" s="47" t="s">
        <v>3516</v>
      </c>
      <c r="B298" s="63" t="s">
        <v>628</v>
      </c>
      <c r="C298" s="64" t="s">
        <v>104</v>
      </c>
      <c r="D298" s="65">
        <v>80910</v>
      </c>
      <c r="E298" s="66" t="s">
        <v>629</v>
      </c>
      <c r="F298" s="67" t="s">
        <v>101</v>
      </c>
      <c r="G298" s="68">
        <v>3</v>
      </c>
      <c r="H298" s="68">
        <v>1</v>
      </c>
      <c r="I298" s="69">
        <v>3</v>
      </c>
      <c r="J298" s="69">
        <v>230.32</v>
      </c>
      <c r="K298" s="69">
        <v>34.1</v>
      </c>
      <c r="L298" s="69">
        <v>793.26</v>
      </c>
      <c r="M298" s="69">
        <v>793.26</v>
      </c>
      <c r="N298" s="40"/>
    </row>
    <row r="299" spans="1:14" x14ac:dyDescent="0.25">
      <c r="A299" s="47" t="s">
        <v>3517</v>
      </c>
      <c r="B299" s="63" t="s">
        <v>630</v>
      </c>
      <c r="C299" s="64" t="s">
        <v>104</v>
      </c>
      <c r="D299" s="65">
        <v>82379</v>
      </c>
      <c r="E299" s="66" t="s">
        <v>631</v>
      </c>
      <c r="F299" s="67" t="s">
        <v>123</v>
      </c>
      <c r="G299" s="68">
        <v>166</v>
      </c>
      <c r="H299" s="68">
        <v>1</v>
      </c>
      <c r="I299" s="69">
        <v>166</v>
      </c>
      <c r="J299" s="69">
        <v>114.3</v>
      </c>
      <c r="K299" s="69">
        <v>24.6</v>
      </c>
      <c r="L299" s="69">
        <v>23057.4</v>
      </c>
      <c r="M299" s="69">
        <v>23057.4</v>
      </c>
      <c r="N299" s="40"/>
    </row>
    <row r="300" spans="1:14" x14ac:dyDescent="0.25">
      <c r="A300" s="47" t="s">
        <v>3518</v>
      </c>
      <c r="B300" s="63" t="s">
        <v>632</v>
      </c>
      <c r="C300" s="64" t="s">
        <v>104</v>
      </c>
      <c r="D300" s="65">
        <v>85003</v>
      </c>
      <c r="E300" s="66" t="s">
        <v>633</v>
      </c>
      <c r="F300" s="67" t="s">
        <v>101</v>
      </c>
      <c r="G300" s="68">
        <v>1</v>
      </c>
      <c r="H300" s="68">
        <v>1</v>
      </c>
      <c r="I300" s="69">
        <v>1</v>
      </c>
      <c r="J300" s="69">
        <v>143.65</v>
      </c>
      <c r="K300" s="69">
        <v>12.66</v>
      </c>
      <c r="L300" s="69">
        <v>156.31</v>
      </c>
      <c r="M300" s="69">
        <v>156.31</v>
      </c>
      <c r="N300" s="40"/>
    </row>
    <row r="301" spans="1:14" x14ac:dyDescent="0.25">
      <c r="A301" s="47" t="s">
        <v>3519</v>
      </c>
      <c r="B301" s="63" t="s">
        <v>634</v>
      </c>
      <c r="C301" s="64" t="s">
        <v>104</v>
      </c>
      <c r="D301" s="65">
        <v>85006</v>
      </c>
      <c r="E301" s="66" t="s">
        <v>635</v>
      </c>
      <c r="F301" s="67" t="s">
        <v>101</v>
      </c>
      <c r="G301" s="68">
        <v>6</v>
      </c>
      <c r="H301" s="68">
        <v>1</v>
      </c>
      <c r="I301" s="69">
        <v>6</v>
      </c>
      <c r="J301" s="69">
        <v>168.13</v>
      </c>
      <c r="K301" s="69">
        <v>12.66</v>
      </c>
      <c r="L301" s="69">
        <v>1084.74</v>
      </c>
      <c r="M301" s="69">
        <v>1084.74</v>
      </c>
      <c r="N301" s="40"/>
    </row>
    <row r="302" spans="1:14" ht="24" x14ac:dyDescent="0.3">
      <c r="A302" s="47" t="s">
        <v>3520</v>
      </c>
      <c r="B302" s="63" t="s">
        <v>636</v>
      </c>
      <c r="C302" s="64" t="s">
        <v>104</v>
      </c>
      <c r="D302" s="65">
        <v>85011</v>
      </c>
      <c r="E302" s="70" t="s">
        <v>3165</v>
      </c>
      <c r="F302" s="67" t="s">
        <v>101</v>
      </c>
      <c r="G302" s="68">
        <v>4</v>
      </c>
      <c r="H302" s="68">
        <v>1</v>
      </c>
      <c r="I302" s="69">
        <v>4</v>
      </c>
      <c r="J302" s="69">
        <v>377.07</v>
      </c>
      <c r="K302" s="69">
        <v>147.91999999999999</v>
      </c>
      <c r="L302" s="69">
        <v>2099.96</v>
      </c>
      <c r="M302" s="69">
        <v>2099.96</v>
      </c>
      <c r="N302" s="41"/>
    </row>
    <row r="303" spans="1:14" x14ac:dyDescent="0.25">
      <c r="A303" s="47" t="s">
        <v>3521</v>
      </c>
      <c r="B303" s="63" t="s">
        <v>637</v>
      </c>
      <c r="C303" s="64" t="s">
        <v>104</v>
      </c>
      <c r="D303" s="65">
        <v>85017</v>
      </c>
      <c r="E303" s="66" t="s">
        <v>638</v>
      </c>
      <c r="F303" s="67" t="s">
        <v>639</v>
      </c>
      <c r="G303" s="68">
        <v>8</v>
      </c>
      <c r="H303" s="68">
        <v>1</v>
      </c>
      <c r="I303" s="69">
        <v>8</v>
      </c>
      <c r="J303" s="69">
        <v>348.01</v>
      </c>
      <c r="K303" s="69">
        <v>5.92</v>
      </c>
      <c r="L303" s="69">
        <v>2831.44</v>
      </c>
      <c r="M303" s="69">
        <v>2831.44</v>
      </c>
      <c r="N303" s="40"/>
    </row>
    <row r="304" spans="1:14" x14ac:dyDescent="0.25">
      <c r="A304" s="47" t="s">
        <v>3522</v>
      </c>
      <c r="B304" s="63" t="s">
        <v>640</v>
      </c>
      <c r="C304" s="64" t="s">
        <v>104</v>
      </c>
      <c r="D304" s="65">
        <v>85025</v>
      </c>
      <c r="E304" s="66" t="s">
        <v>641</v>
      </c>
      <c r="F304" s="67" t="s">
        <v>101</v>
      </c>
      <c r="G304" s="68">
        <v>4</v>
      </c>
      <c r="H304" s="68">
        <v>1</v>
      </c>
      <c r="I304" s="69">
        <v>4</v>
      </c>
      <c r="J304" s="69">
        <v>174.83</v>
      </c>
      <c r="K304" s="69">
        <v>2.4700000000000002</v>
      </c>
      <c r="L304" s="69">
        <v>709.2</v>
      </c>
      <c r="M304" s="69">
        <v>709.2</v>
      </c>
      <c r="N304" s="40"/>
    </row>
    <row r="305" spans="1:14" x14ac:dyDescent="0.25">
      <c r="A305" s="47" t="s">
        <v>3523</v>
      </c>
      <c r="B305" s="63" t="s">
        <v>642</v>
      </c>
      <c r="C305" s="64" t="s">
        <v>104</v>
      </c>
      <c r="D305" s="65">
        <v>85027</v>
      </c>
      <c r="E305" s="66" t="s">
        <v>643</v>
      </c>
      <c r="F305" s="67" t="s">
        <v>101</v>
      </c>
      <c r="G305" s="68">
        <v>5</v>
      </c>
      <c r="H305" s="68">
        <v>1</v>
      </c>
      <c r="I305" s="69">
        <v>5</v>
      </c>
      <c r="J305" s="69">
        <v>41.69</v>
      </c>
      <c r="K305" s="69">
        <v>4.45</v>
      </c>
      <c r="L305" s="69">
        <v>230.7</v>
      </c>
      <c r="M305" s="69">
        <v>230.7</v>
      </c>
      <c r="N305" s="40"/>
    </row>
    <row r="306" spans="1:14" x14ac:dyDescent="0.25">
      <c r="A306" s="47" t="s">
        <v>3524</v>
      </c>
      <c r="B306" s="63" t="s">
        <v>644</v>
      </c>
      <c r="C306" s="64" t="s">
        <v>104</v>
      </c>
      <c r="D306" s="65">
        <v>85031</v>
      </c>
      <c r="E306" s="66" t="s">
        <v>645</v>
      </c>
      <c r="F306" s="67" t="s">
        <v>101</v>
      </c>
      <c r="G306" s="68">
        <v>4</v>
      </c>
      <c r="H306" s="68">
        <v>1</v>
      </c>
      <c r="I306" s="69">
        <v>4</v>
      </c>
      <c r="J306" s="69">
        <v>248.45</v>
      </c>
      <c r="K306" s="69">
        <v>14.82</v>
      </c>
      <c r="L306" s="69">
        <v>1053.08</v>
      </c>
      <c r="M306" s="69">
        <v>1053.08</v>
      </c>
      <c r="N306" s="40"/>
    </row>
    <row r="307" spans="1:14" x14ac:dyDescent="0.25">
      <c r="A307" s="47" t="s">
        <v>3525</v>
      </c>
      <c r="B307" s="63" t="s">
        <v>646</v>
      </c>
      <c r="C307" s="64" t="s">
        <v>104</v>
      </c>
      <c r="D307" s="65">
        <v>85035</v>
      </c>
      <c r="E307" s="66" t="s">
        <v>647</v>
      </c>
      <c r="F307" s="67" t="s">
        <v>101</v>
      </c>
      <c r="G307" s="68">
        <v>5</v>
      </c>
      <c r="H307" s="68">
        <v>1</v>
      </c>
      <c r="I307" s="69">
        <v>5</v>
      </c>
      <c r="J307" s="69">
        <v>113.24</v>
      </c>
      <c r="K307" s="69">
        <v>4.45</v>
      </c>
      <c r="L307" s="69">
        <v>588.45000000000005</v>
      </c>
      <c r="M307" s="69">
        <v>588.45000000000005</v>
      </c>
      <c r="N307" s="40"/>
    </row>
    <row r="308" spans="1:14" x14ac:dyDescent="0.25">
      <c r="A308" s="47" t="s">
        <v>3526</v>
      </c>
      <c r="B308" s="63" t="s">
        <v>648</v>
      </c>
      <c r="C308" s="64" t="s">
        <v>104</v>
      </c>
      <c r="D308" s="65">
        <v>85037</v>
      </c>
      <c r="E308" s="66" t="s">
        <v>649</v>
      </c>
      <c r="F308" s="67" t="s">
        <v>101</v>
      </c>
      <c r="G308" s="68">
        <v>1</v>
      </c>
      <c r="H308" s="68">
        <v>1</v>
      </c>
      <c r="I308" s="69">
        <v>1</v>
      </c>
      <c r="J308" s="69">
        <v>200.47</v>
      </c>
      <c r="K308" s="69">
        <v>19.27</v>
      </c>
      <c r="L308" s="69">
        <v>219.74</v>
      </c>
      <c r="M308" s="69">
        <v>219.74</v>
      </c>
      <c r="N308" s="40"/>
    </row>
    <row r="309" spans="1:14" x14ac:dyDescent="0.25">
      <c r="A309" s="47" t="s">
        <v>3527</v>
      </c>
      <c r="B309" s="63" t="s">
        <v>650</v>
      </c>
      <c r="C309" s="64" t="s">
        <v>104</v>
      </c>
      <c r="D309" s="65">
        <v>85039</v>
      </c>
      <c r="E309" s="66" t="s">
        <v>651</v>
      </c>
      <c r="F309" s="67" t="s">
        <v>101</v>
      </c>
      <c r="G309" s="68">
        <v>1</v>
      </c>
      <c r="H309" s="68">
        <v>1</v>
      </c>
      <c r="I309" s="69">
        <v>1</v>
      </c>
      <c r="J309" s="69">
        <v>74.8</v>
      </c>
      <c r="K309" s="69">
        <v>19.27</v>
      </c>
      <c r="L309" s="69">
        <v>94.07</v>
      </c>
      <c r="M309" s="69">
        <v>94.07</v>
      </c>
      <c r="N309" s="40"/>
    </row>
    <row r="310" spans="1:14" x14ac:dyDescent="0.25">
      <c r="A310" s="47" t="s">
        <v>3528</v>
      </c>
      <c r="B310" s="63" t="s">
        <v>652</v>
      </c>
      <c r="C310" s="64" t="s">
        <v>104</v>
      </c>
      <c r="D310" s="65">
        <v>85041</v>
      </c>
      <c r="E310" s="66" t="s">
        <v>653</v>
      </c>
      <c r="F310" s="67" t="s">
        <v>101</v>
      </c>
      <c r="G310" s="68">
        <v>1</v>
      </c>
      <c r="H310" s="68">
        <v>1</v>
      </c>
      <c r="I310" s="69">
        <v>1</v>
      </c>
      <c r="J310" s="69">
        <v>121.99</v>
      </c>
      <c r="K310" s="69">
        <v>19.27</v>
      </c>
      <c r="L310" s="69">
        <v>141.26</v>
      </c>
      <c r="M310" s="69">
        <v>141.26</v>
      </c>
      <c r="N310" s="40"/>
    </row>
    <row r="311" spans="1:14" x14ac:dyDescent="0.25">
      <c r="A311" s="47" t="s">
        <v>3529</v>
      </c>
      <c r="B311" s="63" t="s">
        <v>654</v>
      </c>
      <c r="C311" s="64" t="s">
        <v>104</v>
      </c>
      <c r="D311" s="65">
        <v>85047</v>
      </c>
      <c r="E311" s="66" t="s">
        <v>655</v>
      </c>
      <c r="F311" s="67" t="s">
        <v>101</v>
      </c>
      <c r="G311" s="68">
        <v>7</v>
      </c>
      <c r="H311" s="68">
        <v>1</v>
      </c>
      <c r="I311" s="69">
        <v>7</v>
      </c>
      <c r="J311" s="69">
        <v>33.869999999999997</v>
      </c>
      <c r="K311" s="69">
        <v>11.85</v>
      </c>
      <c r="L311" s="69">
        <v>320.04000000000002</v>
      </c>
      <c r="M311" s="69">
        <v>320.04000000000002</v>
      </c>
      <c r="N311" s="40"/>
    </row>
    <row r="312" spans="1:14" ht="24" x14ac:dyDescent="0.3">
      <c r="A312" s="47" t="s">
        <v>3530</v>
      </c>
      <c r="B312" s="63" t="s">
        <v>656</v>
      </c>
      <c r="C312" s="64" t="s">
        <v>170</v>
      </c>
      <c r="D312" s="65">
        <v>92377</v>
      </c>
      <c r="E312" s="66" t="s">
        <v>657</v>
      </c>
      <c r="F312" s="67" t="s">
        <v>101</v>
      </c>
      <c r="G312" s="68">
        <v>4</v>
      </c>
      <c r="H312" s="68">
        <v>1</v>
      </c>
      <c r="I312" s="69">
        <v>4</v>
      </c>
      <c r="J312" s="69">
        <v>54.24</v>
      </c>
      <c r="K312" s="69">
        <v>21.35</v>
      </c>
      <c r="L312" s="69">
        <v>302.36</v>
      </c>
      <c r="M312" s="69">
        <v>302.36</v>
      </c>
      <c r="N312" s="41"/>
    </row>
    <row r="313" spans="1:14" x14ac:dyDescent="0.25">
      <c r="A313" s="47" t="s">
        <v>3531</v>
      </c>
      <c r="B313" s="63" t="s">
        <v>658</v>
      </c>
      <c r="C313" s="64" t="s">
        <v>104</v>
      </c>
      <c r="D313" s="65">
        <v>85077</v>
      </c>
      <c r="E313" s="66" t="s">
        <v>659</v>
      </c>
      <c r="F313" s="67" t="s">
        <v>101</v>
      </c>
      <c r="G313" s="68">
        <v>2</v>
      </c>
      <c r="H313" s="68">
        <v>1</v>
      </c>
      <c r="I313" s="69">
        <v>2</v>
      </c>
      <c r="J313" s="69">
        <v>352.79</v>
      </c>
      <c r="K313" s="69">
        <v>34.1</v>
      </c>
      <c r="L313" s="69">
        <v>773.78</v>
      </c>
      <c r="M313" s="69">
        <v>773.78</v>
      </c>
      <c r="N313" s="40"/>
    </row>
    <row r="314" spans="1:14" ht="24" x14ac:dyDescent="0.3">
      <c r="A314" s="47" t="s">
        <v>3532</v>
      </c>
      <c r="B314" s="63" t="s">
        <v>660</v>
      </c>
      <c r="C314" s="64" t="s">
        <v>270</v>
      </c>
      <c r="D314" s="77" t="s">
        <v>661</v>
      </c>
      <c r="E314" s="70" t="s">
        <v>3166</v>
      </c>
      <c r="F314" s="67" t="s">
        <v>101</v>
      </c>
      <c r="G314" s="68">
        <v>4</v>
      </c>
      <c r="H314" s="68">
        <v>1</v>
      </c>
      <c r="I314" s="69">
        <v>4</v>
      </c>
      <c r="J314" s="69">
        <v>171.76</v>
      </c>
      <c r="K314" s="69">
        <v>4.74</v>
      </c>
      <c r="L314" s="69">
        <v>706</v>
      </c>
      <c r="M314" s="69">
        <v>706</v>
      </c>
      <c r="N314" s="41"/>
    </row>
    <row r="315" spans="1:14" ht="24" x14ac:dyDescent="0.3">
      <c r="A315" s="47" t="s">
        <v>3533</v>
      </c>
      <c r="B315" s="63" t="s">
        <v>662</v>
      </c>
      <c r="C315" s="64" t="s">
        <v>270</v>
      </c>
      <c r="D315" s="77" t="s">
        <v>663</v>
      </c>
      <c r="E315" s="70" t="s">
        <v>3167</v>
      </c>
      <c r="F315" s="67" t="s">
        <v>101</v>
      </c>
      <c r="G315" s="68">
        <v>4</v>
      </c>
      <c r="H315" s="68">
        <v>1</v>
      </c>
      <c r="I315" s="69">
        <v>4</v>
      </c>
      <c r="J315" s="69">
        <v>22.89</v>
      </c>
      <c r="K315" s="69">
        <v>2.6</v>
      </c>
      <c r="L315" s="69">
        <v>101.96</v>
      </c>
      <c r="M315" s="69">
        <v>101.96</v>
      </c>
      <c r="N315" s="41"/>
    </row>
    <row r="316" spans="1:14" x14ac:dyDescent="0.3">
      <c r="A316" s="47" t="s">
        <v>3534</v>
      </c>
      <c r="B316" s="63" t="s">
        <v>664</v>
      </c>
      <c r="C316" s="64" t="s">
        <v>270</v>
      </c>
      <c r="D316" s="77" t="s">
        <v>665</v>
      </c>
      <c r="E316" s="66" t="s">
        <v>666</v>
      </c>
      <c r="F316" s="67" t="s">
        <v>101</v>
      </c>
      <c r="G316" s="68">
        <v>1</v>
      </c>
      <c r="H316" s="68">
        <v>1</v>
      </c>
      <c r="I316" s="69">
        <v>1</v>
      </c>
      <c r="J316" s="69">
        <v>194.52</v>
      </c>
      <c r="K316" s="69">
        <v>34.1</v>
      </c>
      <c r="L316" s="69">
        <v>228.62</v>
      </c>
      <c r="M316" s="69">
        <v>228.62</v>
      </c>
      <c r="N316" s="41"/>
    </row>
    <row r="317" spans="1:14" x14ac:dyDescent="0.25">
      <c r="A317" s="47" t="s">
        <v>3535</v>
      </c>
      <c r="B317" s="63" t="s">
        <v>667</v>
      </c>
      <c r="C317" s="64" t="s">
        <v>104</v>
      </c>
      <c r="D317" s="65">
        <v>85056</v>
      </c>
      <c r="E317" s="66" t="s">
        <v>668</v>
      </c>
      <c r="F317" s="67" t="s">
        <v>101</v>
      </c>
      <c r="G317" s="68">
        <v>7</v>
      </c>
      <c r="H317" s="68">
        <v>1</v>
      </c>
      <c r="I317" s="69">
        <v>7</v>
      </c>
      <c r="J317" s="69">
        <v>69.900000000000006</v>
      </c>
      <c r="K317" s="69">
        <v>27.57</v>
      </c>
      <c r="L317" s="69">
        <v>682.29</v>
      </c>
      <c r="M317" s="69">
        <v>682.29</v>
      </c>
      <c r="N317" s="40"/>
    </row>
    <row r="318" spans="1:14" x14ac:dyDescent="0.25">
      <c r="A318" s="47" t="s">
        <v>3536</v>
      </c>
      <c r="B318" s="63" t="s">
        <v>669</v>
      </c>
      <c r="C318" s="64" t="s">
        <v>270</v>
      </c>
      <c r="D318" s="77" t="s">
        <v>670</v>
      </c>
      <c r="E318" s="66" t="s">
        <v>671</v>
      </c>
      <c r="F318" s="67" t="s">
        <v>101</v>
      </c>
      <c r="G318" s="68">
        <v>15</v>
      </c>
      <c r="H318" s="68">
        <v>1</v>
      </c>
      <c r="I318" s="69">
        <v>15</v>
      </c>
      <c r="J318" s="69">
        <v>80.260000000000005</v>
      </c>
      <c r="K318" s="69">
        <v>27.27</v>
      </c>
      <c r="L318" s="69">
        <v>1612.95</v>
      </c>
      <c r="M318" s="69">
        <v>1612.95</v>
      </c>
      <c r="N318" s="40"/>
    </row>
    <row r="319" spans="1:14" x14ac:dyDescent="0.25">
      <c r="A319" s="47" t="s">
        <v>3537</v>
      </c>
      <c r="B319" s="63" t="s">
        <v>672</v>
      </c>
      <c r="C319" s="64" t="s">
        <v>270</v>
      </c>
      <c r="D319" s="77" t="s">
        <v>673</v>
      </c>
      <c r="E319" s="66" t="s">
        <v>674</v>
      </c>
      <c r="F319" s="67" t="s">
        <v>101</v>
      </c>
      <c r="G319" s="68">
        <v>4</v>
      </c>
      <c r="H319" s="68">
        <v>1</v>
      </c>
      <c r="I319" s="69">
        <v>4</v>
      </c>
      <c r="J319" s="69">
        <v>227.62</v>
      </c>
      <c r="K319" s="69">
        <v>11.85</v>
      </c>
      <c r="L319" s="69">
        <v>957.88</v>
      </c>
      <c r="M319" s="69">
        <v>957.88</v>
      </c>
      <c r="N319" s="40"/>
    </row>
    <row r="320" spans="1:14" ht="36" x14ac:dyDescent="0.3">
      <c r="A320" s="47" t="s">
        <v>3538</v>
      </c>
      <c r="B320" s="63" t="s">
        <v>675</v>
      </c>
      <c r="C320" s="64" t="s">
        <v>170</v>
      </c>
      <c r="D320" s="65">
        <v>94789</v>
      </c>
      <c r="E320" s="66" t="s">
        <v>676</v>
      </c>
      <c r="F320" s="67" t="s">
        <v>101</v>
      </c>
      <c r="G320" s="68">
        <v>1</v>
      </c>
      <c r="H320" s="68">
        <v>1</v>
      </c>
      <c r="I320" s="69">
        <v>1</v>
      </c>
      <c r="J320" s="69">
        <v>239.9</v>
      </c>
      <c r="K320" s="69">
        <v>8.91</v>
      </c>
      <c r="L320" s="69">
        <v>248.81</v>
      </c>
      <c r="M320" s="69">
        <v>248.81</v>
      </c>
      <c r="N320" s="42"/>
    </row>
    <row r="321" spans="1:14" x14ac:dyDescent="0.25">
      <c r="A321" s="47" t="s">
        <v>3539</v>
      </c>
      <c r="B321" s="63" t="s">
        <v>677</v>
      </c>
      <c r="C321" s="64" t="s">
        <v>270</v>
      </c>
      <c r="D321" s="77" t="s">
        <v>678</v>
      </c>
      <c r="E321" s="66" t="s">
        <v>679</v>
      </c>
      <c r="F321" s="67" t="s">
        <v>101</v>
      </c>
      <c r="G321" s="68">
        <v>1</v>
      </c>
      <c r="H321" s="68">
        <v>1</v>
      </c>
      <c r="I321" s="69">
        <v>1</v>
      </c>
      <c r="J321" s="69">
        <v>233.31</v>
      </c>
      <c r="K321" s="69">
        <v>2.6</v>
      </c>
      <c r="L321" s="69">
        <v>235.91</v>
      </c>
      <c r="M321" s="69">
        <v>235.91</v>
      </c>
      <c r="N321" s="40"/>
    </row>
    <row r="322" spans="1:14" x14ac:dyDescent="0.25">
      <c r="A322" s="47" t="s">
        <v>3540</v>
      </c>
      <c r="B322" s="63" t="s">
        <v>680</v>
      </c>
      <c r="C322" s="64" t="s">
        <v>270</v>
      </c>
      <c r="D322" s="77" t="s">
        <v>681</v>
      </c>
      <c r="E322" s="66" t="s">
        <v>682</v>
      </c>
      <c r="F322" s="67" t="s">
        <v>101</v>
      </c>
      <c r="G322" s="68">
        <v>1</v>
      </c>
      <c r="H322" s="68">
        <v>1</v>
      </c>
      <c r="I322" s="69">
        <v>1</v>
      </c>
      <c r="J322" s="69">
        <v>36.49</v>
      </c>
      <c r="K322" s="69">
        <v>2.0699999999999998</v>
      </c>
      <c r="L322" s="69">
        <v>38.56</v>
      </c>
      <c r="M322" s="69">
        <v>38.56</v>
      </c>
      <c r="N322" s="40"/>
    </row>
    <row r="323" spans="1:14" ht="24" x14ac:dyDescent="0.3">
      <c r="A323" s="47" t="s">
        <v>3541</v>
      </c>
      <c r="B323" s="63" t="s">
        <v>683</v>
      </c>
      <c r="C323" s="64" t="s">
        <v>270</v>
      </c>
      <c r="D323" s="77" t="s">
        <v>684</v>
      </c>
      <c r="E323" s="66" t="s">
        <v>685</v>
      </c>
      <c r="F323" s="67" t="s">
        <v>101</v>
      </c>
      <c r="G323" s="68">
        <v>2</v>
      </c>
      <c r="H323" s="68">
        <v>1</v>
      </c>
      <c r="I323" s="69">
        <v>2</v>
      </c>
      <c r="J323" s="69">
        <v>95.32</v>
      </c>
      <c r="K323" s="69">
        <v>29.65</v>
      </c>
      <c r="L323" s="69">
        <v>249.94</v>
      </c>
      <c r="M323" s="69">
        <v>249.94</v>
      </c>
      <c r="N323" s="41"/>
    </row>
    <row r="324" spans="1:14" ht="24" x14ac:dyDescent="0.3">
      <c r="A324" s="47" t="s">
        <v>3542</v>
      </c>
      <c r="B324" s="63" t="s">
        <v>686</v>
      </c>
      <c r="C324" s="64" t="s">
        <v>270</v>
      </c>
      <c r="D324" s="77" t="s">
        <v>687</v>
      </c>
      <c r="E324" s="66" t="s">
        <v>688</v>
      </c>
      <c r="F324" s="67" t="s">
        <v>101</v>
      </c>
      <c r="G324" s="68">
        <v>5</v>
      </c>
      <c r="H324" s="68">
        <v>1</v>
      </c>
      <c r="I324" s="69">
        <v>5</v>
      </c>
      <c r="J324" s="69">
        <v>40.39</v>
      </c>
      <c r="K324" s="69">
        <v>23.72</v>
      </c>
      <c r="L324" s="69">
        <v>320.55</v>
      </c>
      <c r="M324" s="69">
        <v>320.55</v>
      </c>
      <c r="N324" s="41"/>
    </row>
    <row r="325" spans="1:14" ht="36" x14ac:dyDescent="0.3">
      <c r="A325" s="47" t="s">
        <v>3543</v>
      </c>
      <c r="B325" s="63" t="s">
        <v>689</v>
      </c>
      <c r="C325" s="64" t="s">
        <v>270</v>
      </c>
      <c r="D325" s="77" t="s">
        <v>690</v>
      </c>
      <c r="E325" s="66" t="s">
        <v>691</v>
      </c>
      <c r="F325" s="67" t="s">
        <v>101</v>
      </c>
      <c r="G325" s="68">
        <v>1</v>
      </c>
      <c r="H325" s="68">
        <v>1</v>
      </c>
      <c r="I325" s="69">
        <v>1</v>
      </c>
      <c r="J325" s="69">
        <v>465.69</v>
      </c>
      <c r="K325" s="69">
        <v>237.2</v>
      </c>
      <c r="L325" s="69">
        <v>702.89</v>
      </c>
      <c r="M325" s="69">
        <v>702.89</v>
      </c>
      <c r="N325" s="41"/>
    </row>
    <row r="326" spans="1:14" ht="24" x14ac:dyDescent="0.3">
      <c r="A326" s="47" t="s">
        <v>3544</v>
      </c>
      <c r="B326" s="63" t="s">
        <v>692</v>
      </c>
      <c r="C326" s="64" t="s">
        <v>170</v>
      </c>
      <c r="D326" s="65">
        <v>97599</v>
      </c>
      <c r="E326" s="70" t="s">
        <v>3168</v>
      </c>
      <c r="F326" s="67" t="s">
        <v>101</v>
      </c>
      <c r="G326" s="68">
        <v>21</v>
      </c>
      <c r="H326" s="68">
        <v>1</v>
      </c>
      <c r="I326" s="69">
        <v>21</v>
      </c>
      <c r="J326" s="69">
        <v>18.04</v>
      </c>
      <c r="K326" s="69">
        <v>4.07</v>
      </c>
      <c r="L326" s="69">
        <v>464.31</v>
      </c>
      <c r="M326" s="69">
        <v>464.31</v>
      </c>
      <c r="N326" s="41"/>
    </row>
    <row r="327" spans="1:14" x14ac:dyDescent="0.25">
      <c r="A327" s="47" t="s">
        <v>3545</v>
      </c>
      <c r="B327" s="63" t="s">
        <v>693</v>
      </c>
      <c r="C327" s="64" t="s">
        <v>104</v>
      </c>
      <c r="D327" s="65">
        <v>72338</v>
      </c>
      <c r="E327" s="66" t="s">
        <v>694</v>
      </c>
      <c r="F327" s="67" t="s">
        <v>101</v>
      </c>
      <c r="G327" s="68">
        <v>1</v>
      </c>
      <c r="H327" s="68">
        <v>1</v>
      </c>
      <c r="I327" s="69">
        <v>1</v>
      </c>
      <c r="J327" s="69">
        <v>1319.3</v>
      </c>
      <c r="K327" s="69">
        <v>17.79</v>
      </c>
      <c r="L327" s="69">
        <v>1337.09</v>
      </c>
      <c r="M327" s="69">
        <v>1337.09</v>
      </c>
      <c r="N327" s="40"/>
    </row>
    <row r="328" spans="1:14" x14ac:dyDescent="0.25">
      <c r="A328" s="47" t="s">
        <v>3546</v>
      </c>
      <c r="B328" s="63" t="s">
        <v>695</v>
      </c>
      <c r="C328" s="64" t="s">
        <v>270</v>
      </c>
      <c r="D328" s="77" t="s">
        <v>696</v>
      </c>
      <c r="E328" s="66" t="s">
        <v>697</v>
      </c>
      <c r="F328" s="67" t="s">
        <v>101</v>
      </c>
      <c r="G328" s="68">
        <v>7</v>
      </c>
      <c r="H328" s="68">
        <v>1</v>
      </c>
      <c r="I328" s="69">
        <v>7</v>
      </c>
      <c r="J328" s="69">
        <v>25.89</v>
      </c>
      <c r="K328" s="69">
        <v>0.96</v>
      </c>
      <c r="L328" s="69">
        <v>187.95</v>
      </c>
      <c r="M328" s="69">
        <v>187.95</v>
      </c>
      <c r="N328" s="40"/>
    </row>
    <row r="329" spans="1:14" x14ac:dyDescent="0.25">
      <c r="A329" s="47" t="s">
        <v>3547</v>
      </c>
      <c r="B329" s="63" t="s">
        <v>698</v>
      </c>
      <c r="C329" s="64" t="s">
        <v>270</v>
      </c>
      <c r="D329" s="77" t="s">
        <v>699</v>
      </c>
      <c r="E329" s="66" t="s">
        <v>700</v>
      </c>
      <c r="F329" s="67" t="s">
        <v>101</v>
      </c>
      <c r="G329" s="68">
        <v>12</v>
      </c>
      <c r="H329" s="68">
        <v>1</v>
      </c>
      <c r="I329" s="69">
        <v>12</v>
      </c>
      <c r="J329" s="69">
        <v>25.89</v>
      </c>
      <c r="K329" s="69">
        <v>0.96</v>
      </c>
      <c r="L329" s="69">
        <v>322.2</v>
      </c>
      <c r="M329" s="69">
        <v>322.2</v>
      </c>
      <c r="N329" s="40"/>
    </row>
    <row r="330" spans="1:14" x14ac:dyDescent="0.3">
      <c r="A330" s="47" t="s">
        <v>3548</v>
      </c>
      <c r="B330" s="63" t="s">
        <v>701</v>
      </c>
      <c r="C330" s="64" t="s">
        <v>270</v>
      </c>
      <c r="D330" s="77" t="s">
        <v>702</v>
      </c>
      <c r="E330" s="66" t="s">
        <v>703</v>
      </c>
      <c r="F330" s="67" t="s">
        <v>101</v>
      </c>
      <c r="G330" s="68">
        <v>1</v>
      </c>
      <c r="H330" s="68">
        <v>1</v>
      </c>
      <c r="I330" s="69">
        <v>1</v>
      </c>
      <c r="J330" s="69">
        <v>31.65</v>
      </c>
      <c r="K330" s="69">
        <v>0.96</v>
      </c>
      <c r="L330" s="69">
        <v>32.61</v>
      </c>
      <c r="M330" s="69">
        <v>32.61</v>
      </c>
      <c r="N330" s="41"/>
    </row>
    <row r="331" spans="1:14" ht="24" x14ac:dyDescent="0.3">
      <c r="A331" s="47" t="s">
        <v>3549</v>
      </c>
      <c r="B331" s="63" t="s">
        <v>704</v>
      </c>
      <c r="C331" s="64" t="s">
        <v>270</v>
      </c>
      <c r="D331" s="77" t="s">
        <v>705</v>
      </c>
      <c r="E331" s="70" t="s">
        <v>3169</v>
      </c>
      <c r="F331" s="67" t="s">
        <v>101</v>
      </c>
      <c r="G331" s="68">
        <v>1</v>
      </c>
      <c r="H331" s="68">
        <v>1</v>
      </c>
      <c r="I331" s="69">
        <v>1</v>
      </c>
      <c r="J331" s="69">
        <v>0</v>
      </c>
      <c r="K331" s="69">
        <v>6179.81</v>
      </c>
      <c r="L331" s="69">
        <v>6179.81</v>
      </c>
      <c r="M331" s="69">
        <v>6179.81</v>
      </c>
      <c r="N331" s="41"/>
    </row>
    <row r="332" spans="1:14" x14ac:dyDescent="0.25">
      <c r="A332" s="47" t="s">
        <v>3550</v>
      </c>
      <c r="B332" s="57" t="s">
        <v>706</v>
      </c>
      <c r="C332" s="60"/>
      <c r="D332" s="60"/>
      <c r="E332" s="59" t="s">
        <v>44</v>
      </c>
      <c r="F332" s="60"/>
      <c r="G332" s="61"/>
      <c r="H332" s="61"/>
      <c r="I332" s="61"/>
      <c r="J332" s="61"/>
      <c r="K332" s="61"/>
      <c r="L332" s="62">
        <v>32301.93</v>
      </c>
      <c r="M332" s="62">
        <v>32301.93</v>
      </c>
      <c r="N332" s="40"/>
    </row>
    <row r="333" spans="1:14" ht="24" x14ac:dyDescent="0.3">
      <c r="A333" s="47" t="s">
        <v>3551</v>
      </c>
      <c r="B333" s="63" t="s">
        <v>707</v>
      </c>
      <c r="C333" s="64" t="s">
        <v>104</v>
      </c>
      <c r="D333" s="65">
        <v>180323</v>
      </c>
      <c r="E333" s="70" t="s">
        <v>3170</v>
      </c>
      <c r="F333" s="67" t="s">
        <v>106</v>
      </c>
      <c r="G333" s="68">
        <v>62.27</v>
      </c>
      <c r="H333" s="68">
        <v>1</v>
      </c>
      <c r="I333" s="69">
        <v>62.27</v>
      </c>
      <c r="J333" s="69">
        <v>464.55</v>
      </c>
      <c r="K333" s="69">
        <v>54.19</v>
      </c>
      <c r="L333" s="69">
        <v>32301.93</v>
      </c>
      <c r="M333" s="69">
        <v>32301.93</v>
      </c>
      <c r="N333" s="41"/>
    </row>
    <row r="334" spans="1:14" x14ac:dyDescent="0.25">
      <c r="A334" s="47" t="s">
        <v>3552</v>
      </c>
      <c r="B334" s="57" t="s">
        <v>708</v>
      </c>
      <c r="C334" s="60"/>
      <c r="D334" s="60"/>
      <c r="E334" s="59" t="s">
        <v>52</v>
      </c>
      <c r="F334" s="60"/>
      <c r="G334" s="61"/>
      <c r="H334" s="61"/>
      <c r="I334" s="61"/>
      <c r="J334" s="61"/>
      <c r="K334" s="61"/>
      <c r="L334" s="62">
        <v>75329.05</v>
      </c>
      <c r="M334" s="62">
        <v>75329.05</v>
      </c>
      <c r="N334" s="40"/>
    </row>
    <row r="335" spans="1:14" x14ac:dyDescent="0.25">
      <c r="A335" s="47" t="s">
        <v>3553</v>
      </c>
      <c r="B335" s="72" t="s">
        <v>709</v>
      </c>
      <c r="C335" s="73"/>
      <c r="D335" s="73"/>
      <c r="E335" s="74" t="s">
        <v>710</v>
      </c>
      <c r="F335" s="73"/>
      <c r="G335" s="75"/>
      <c r="H335" s="75"/>
      <c r="I335" s="75"/>
      <c r="J335" s="75"/>
      <c r="K335" s="75"/>
      <c r="L335" s="76">
        <v>12184.64</v>
      </c>
      <c r="M335" s="76">
        <v>12184.64</v>
      </c>
      <c r="N335" s="40"/>
    </row>
    <row r="336" spans="1:14" ht="24" x14ac:dyDescent="0.3">
      <c r="A336" s="47" t="s">
        <v>3554</v>
      </c>
      <c r="B336" s="63" t="s">
        <v>711</v>
      </c>
      <c r="C336" s="64" t="s">
        <v>104</v>
      </c>
      <c r="D336" s="65">
        <v>221122</v>
      </c>
      <c r="E336" s="70" t="s">
        <v>3171</v>
      </c>
      <c r="F336" s="67" t="s">
        <v>106</v>
      </c>
      <c r="G336" s="68">
        <v>79.180000000000007</v>
      </c>
      <c r="H336" s="68">
        <v>1</v>
      </c>
      <c r="I336" s="69">
        <v>79.180000000000007</v>
      </c>
      <c r="J336" s="69">
        <v>131.37</v>
      </c>
      <c r="K336" s="69">
        <v>19.579999999999998</v>
      </c>
      <c r="L336" s="69">
        <v>11952.22</v>
      </c>
      <c r="M336" s="69">
        <v>11952.22</v>
      </c>
      <c r="N336" s="41"/>
    </row>
    <row r="337" spans="1:14" ht="24" x14ac:dyDescent="0.3">
      <c r="A337" s="47" t="s">
        <v>3555</v>
      </c>
      <c r="B337" s="63" t="s">
        <v>712</v>
      </c>
      <c r="C337" s="64" t="s">
        <v>104</v>
      </c>
      <c r="D337" s="65">
        <v>221126</v>
      </c>
      <c r="E337" s="70" t="s">
        <v>3172</v>
      </c>
      <c r="F337" s="67" t="s">
        <v>106</v>
      </c>
      <c r="G337" s="68">
        <v>2</v>
      </c>
      <c r="H337" s="68">
        <v>1</v>
      </c>
      <c r="I337" s="69">
        <v>2</v>
      </c>
      <c r="J337" s="69">
        <v>96.44</v>
      </c>
      <c r="K337" s="69">
        <v>19.77</v>
      </c>
      <c r="L337" s="69">
        <v>232.42</v>
      </c>
      <c r="M337" s="69">
        <v>232.42</v>
      </c>
      <c r="N337" s="41"/>
    </row>
    <row r="338" spans="1:14" x14ac:dyDescent="0.25">
      <c r="A338" s="47" t="s">
        <v>3556</v>
      </c>
      <c r="B338" s="72" t="s">
        <v>713</v>
      </c>
      <c r="C338" s="73"/>
      <c r="D338" s="73"/>
      <c r="E338" s="74" t="s">
        <v>714</v>
      </c>
      <c r="F338" s="73"/>
      <c r="G338" s="75"/>
      <c r="H338" s="75"/>
      <c r="I338" s="75"/>
      <c r="J338" s="75"/>
      <c r="K338" s="75"/>
      <c r="L338" s="76">
        <v>47607.47</v>
      </c>
      <c r="M338" s="76">
        <v>47607.47</v>
      </c>
      <c r="N338" s="40"/>
    </row>
    <row r="339" spans="1:14" x14ac:dyDescent="0.25">
      <c r="A339" s="47" t="s">
        <v>3557</v>
      </c>
      <c r="B339" s="63" t="s">
        <v>715</v>
      </c>
      <c r="C339" s="64" t="s">
        <v>104</v>
      </c>
      <c r="D339" s="65">
        <v>220059</v>
      </c>
      <c r="E339" s="66" t="s">
        <v>716</v>
      </c>
      <c r="F339" s="67" t="s">
        <v>106</v>
      </c>
      <c r="G339" s="68">
        <v>1444.84</v>
      </c>
      <c r="H339" s="68">
        <v>1</v>
      </c>
      <c r="I339" s="69">
        <v>1444.84</v>
      </c>
      <c r="J339" s="69">
        <v>25.06</v>
      </c>
      <c r="K339" s="69">
        <v>7.89</v>
      </c>
      <c r="L339" s="69">
        <v>47607.47</v>
      </c>
      <c r="M339" s="69">
        <v>47607.47</v>
      </c>
      <c r="N339" s="40"/>
    </row>
    <row r="340" spans="1:14" x14ac:dyDescent="0.25">
      <c r="A340" s="47" t="s">
        <v>3558</v>
      </c>
      <c r="B340" s="72" t="s">
        <v>717</v>
      </c>
      <c r="C340" s="73"/>
      <c r="D340" s="73"/>
      <c r="E340" s="74" t="s">
        <v>718</v>
      </c>
      <c r="F340" s="73"/>
      <c r="G340" s="75"/>
      <c r="H340" s="75"/>
      <c r="I340" s="75"/>
      <c r="J340" s="75"/>
      <c r="K340" s="75"/>
      <c r="L340" s="76">
        <v>15536.94</v>
      </c>
      <c r="M340" s="76">
        <v>15536.94</v>
      </c>
      <c r="N340" s="40"/>
    </row>
    <row r="341" spans="1:14" ht="24" x14ac:dyDescent="0.3">
      <c r="A341" s="47" t="s">
        <v>3559</v>
      </c>
      <c r="B341" s="63" t="s">
        <v>719</v>
      </c>
      <c r="C341" s="64" t="s">
        <v>104</v>
      </c>
      <c r="D341" s="65">
        <v>220100</v>
      </c>
      <c r="E341" s="66" t="s">
        <v>720</v>
      </c>
      <c r="F341" s="67" t="s">
        <v>106</v>
      </c>
      <c r="G341" s="68">
        <v>217.94</v>
      </c>
      <c r="H341" s="68">
        <v>1</v>
      </c>
      <c r="I341" s="69">
        <v>217.94</v>
      </c>
      <c r="J341" s="69">
        <v>39.92</v>
      </c>
      <c r="K341" s="69">
        <v>31.37</v>
      </c>
      <c r="L341" s="69">
        <v>15536.94</v>
      </c>
      <c r="M341" s="69">
        <v>15536.94</v>
      </c>
      <c r="N341" s="41"/>
    </row>
    <row r="342" spans="1:14" x14ac:dyDescent="0.25">
      <c r="A342" s="47" t="s">
        <v>3560</v>
      </c>
      <c r="B342" s="57" t="s">
        <v>721</v>
      </c>
      <c r="C342" s="60"/>
      <c r="D342" s="60"/>
      <c r="E342" s="59" t="s">
        <v>42</v>
      </c>
      <c r="F342" s="60"/>
      <c r="G342" s="61"/>
      <c r="H342" s="61"/>
      <c r="I342" s="61"/>
      <c r="J342" s="61"/>
      <c r="K342" s="61"/>
      <c r="L342" s="62">
        <v>3947.1</v>
      </c>
      <c r="M342" s="62">
        <v>3947.1</v>
      </c>
      <c r="N342" s="40"/>
    </row>
    <row r="343" spans="1:14" x14ac:dyDescent="0.25">
      <c r="A343" s="47" t="s">
        <v>3561</v>
      </c>
      <c r="B343" s="63" t="s">
        <v>722</v>
      </c>
      <c r="C343" s="64" t="s">
        <v>104</v>
      </c>
      <c r="D343" s="65">
        <v>160601</v>
      </c>
      <c r="E343" s="66" t="s">
        <v>723</v>
      </c>
      <c r="F343" s="67" t="s">
        <v>123</v>
      </c>
      <c r="G343" s="68">
        <v>68.45</v>
      </c>
      <c r="H343" s="68">
        <v>1</v>
      </c>
      <c r="I343" s="69">
        <v>68.45</v>
      </c>
      <c r="J343" s="69">
        <v>24.74</v>
      </c>
      <c r="K343" s="69">
        <v>28.06</v>
      </c>
      <c r="L343" s="69">
        <v>3614.16</v>
      </c>
      <c r="M343" s="69">
        <v>3614.16</v>
      </c>
      <c r="N343" s="40"/>
    </row>
    <row r="344" spans="1:14" x14ac:dyDescent="0.25">
      <c r="A344" s="47" t="s">
        <v>3562</v>
      </c>
      <c r="B344" s="63" t="s">
        <v>724</v>
      </c>
      <c r="C344" s="64" t="s">
        <v>104</v>
      </c>
      <c r="D344" s="65">
        <v>230801</v>
      </c>
      <c r="E344" s="66" t="s">
        <v>725</v>
      </c>
      <c r="F344" s="67" t="s">
        <v>123</v>
      </c>
      <c r="G344" s="68">
        <v>30.8</v>
      </c>
      <c r="H344" s="68">
        <v>1</v>
      </c>
      <c r="I344" s="69">
        <v>30.8</v>
      </c>
      <c r="J344" s="69">
        <v>10.81</v>
      </c>
      <c r="K344" s="69">
        <v>0</v>
      </c>
      <c r="L344" s="69">
        <v>332.94</v>
      </c>
      <c r="M344" s="69">
        <v>332.94</v>
      </c>
      <c r="N344" s="40"/>
    </row>
    <row r="345" spans="1:14" x14ac:dyDescent="0.25">
      <c r="A345" s="47" t="s">
        <v>3563</v>
      </c>
      <c r="B345" s="57" t="s">
        <v>726</v>
      </c>
      <c r="C345" s="60"/>
      <c r="D345" s="60"/>
      <c r="E345" s="59" t="s">
        <v>60</v>
      </c>
      <c r="F345" s="60"/>
      <c r="G345" s="61"/>
      <c r="H345" s="61"/>
      <c r="I345" s="61"/>
      <c r="J345" s="61"/>
      <c r="K345" s="61"/>
      <c r="L345" s="62">
        <v>19282.13</v>
      </c>
      <c r="M345" s="62">
        <v>19282.13</v>
      </c>
      <c r="N345" s="40"/>
    </row>
    <row r="346" spans="1:14" x14ac:dyDescent="0.25">
      <c r="A346" s="47" t="s">
        <v>3564</v>
      </c>
      <c r="B346" s="72" t="s">
        <v>727</v>
      </c>
      <c r="C346" s="73"/>
      <c r="D346" s="73"/>
      <c r="E346" s="74" t="s">
        <v>728</v>
      </c>
      <c r="F346" s="73"/>
      <c r="G346" s="75"/>
      <c r="H346" s="75"/>
      <c r="I346" s="75"/>
      <c r="J346" s="75"/>
      <c r="K346" s="75"/>
      <c r="L346" s="76">
        <v>1972.6</v>
      </c>
      <c r="M346" s="76">
        <v>1972.6</v>
      </c>
      <c r="N346" s="40"/>
    </row>
    <row r="347" spans="1:14" x14ac:dyDescent="0.3">
      <c r="A347" s="47" t="s">
        <v>3565</v>
      </c>
      <c r="B347" s="63" t="s">
        <v>729</v>
      </c>
      <c r="C347" s="64" t="s">
        <v>104</v>
      </c>
      <c r="D347" s="65">
        <v>261602</v>
      </c>
      <c r="E347" s="66" t="s">
        <v>730</v>
      </c>
      <c r="F347" s="67" t="s">
        <v>106</v>
      </c>
      <c r="G347" s="68">
        <v>93.4</v>
      </c>
      <c r="H347" s="68">
        <v>1</v>
      </c>
      <c r="I347" s="69">
        <v>93.4</v>
      </c>
      <c r="J347" s="69">
        <v>9.39</v>
      </c>
      <c r="K347" s="69">
        <v>11.73</v>
      </c>
      <c r="L347" s="69">
        <v>1972.6</v>
      </c>
      <c r="M347" s="69">
        <v>1972.6</v>
      </c>
      <c r="N347" s="41"/>
    </row>
    <row r="348" spans="1:14" x14ac:dyDescent="0.25">
      <c r="A348" s="47" t="s">
        <v>3566</v>
      </c>
      <c r="B348" s="72" t="s">
        <v>731</v>
      </c>
      <c r="C348" s="73"/>
      <c r="D348" s="73"/>
      <c r="E348" s="74" t="s">
        <v>714</v>
      </c>
      <c r="F348" s="73"/>
      <c r="G348" s="75"/>
      <c r="H348" s="75"/>
      <c r="I348" s="75"/>
      <c r="J348" s="75"/>
      <c r="K348" s="75"/>
      <c r="L348" s="76">
        <v>15040.78</v>
      </c>
      <c r="M348" s="76">
        <v>15040.78</v>
      </c>
      <c r="N348" s="40"/>
    </row>
    <row r="349" spans="1:14" x14ac:dyDescent="0.25">
      <c r="A349" s="47" t="s">
        <v>3567</v>
      </c>
      <c r="B349" s="63" t="s">
        <v>732</v>
      </c>
      <c r="C349" s="64" t="s">
        <v>104</v>
      </c>
      <c r="D349" s="65">
        <v>261703</v>
      </c>
      <c r="E349" s="66" t="s">
        <v>733</v>
      </c>
      <c r="F349" s="67" t="s">
        <v>106</v>
      </c>
      <c r="G349" s="68">
        <v>1444.84</v>
      </c>
      <c r="H349" s="68">
        <v>1</v>
      </c>
      <c r="I349" s="69">
        <v>1444.84</v>
      </c>
      <c r="J349" s="69">
        <v>3.39</v>
      </c>
      <c r="K349" s="69">
        <v>7.02</v>
      </c>
      <c r="L349" s="69">
        <v>15040.78</v>
      </c>
      <c r="M349" s="69">
        <v>15040.78</v>
      </c>
      <c r="N349" s="40"/>
    </row>
    <row r="350" spans="1:14" x14ac:dyDescent="0.25">
      <c r="A350" s="47" t="s">
        <v>3568</v>
      </c>
      <c r="B350" s="72" t="s">
        <v>734</v>
      </c>
      <c r="C350" s="73"/>
      <c r="D350" s="73"/>
      <c r="E350" s="74" t="s">
        <v>718</v>
      </c>
      <c r="F350" s="73"/>
      <c r="G350" s="75"/>
      <c r="H350" s="75"/>
      <c r="I350" s="75"/>
      <c r="J350" s="75"/>
      <c r="K350" s="75"/>
      <c r="L350" s="76">
        <v>2268.75</v>
      </c>
      <c r="M350" s="76">
        <v>2268.75</v>
      </c>
      <c r="N350" s="40"/>
    </row>
    <row r="351" spans="1:14" x14ac:dyDescent="0.25">
      <c r="A351" s="47" t="s">
        <v>3569</v>
      </c>
      <c r="B351" s="63" t="s">
        <v>735</v>
      </c>
      <c r="C351" s="64" t="s">
        <v>104</v>
      </c>
      <c r="D351" s="65">
        <v>261703</v>
      </c>
      <c r="E351" s="66" t="s">
        <v>733</v>
      </c>
      <c r="F351" s="67" t="s">
        <v>106</v>
      </c>
      <c r="G351" s="68">
        <v>217.94</v>
      </c>
      <c r="H351" s="68">
        <v>1</v>
      </c>
      <c r="I351" s="69">
        <v>217.94</v>
      </c>
      <c r="J351" s="69">
        <v>3.39</v>
      </c>
      <c r="K351" s="69">
        <v>7.02</v>
      </c>
      <c r="L351" s="69">
        <v>2268.75</v>
      </c>
      <c r="M351" s="69">
        <v>2268.75</v>
      </c>
      <c r="N351" s="40"/>
    </row>
    <row r="352" spans="1:14" x14ac:dyDescent="0.25">
      <c r="A352" s="47" t="s">
        <v>3570</v>
      </c>
      <c r="B352" s="57" t="s">
        <v>736</v>
      </c>
      <c r="C352" s="60"/>
      <c r="D352" s="60"/>
      <c r="E352" s="59" t="s">
        <v>62</v>
      </c>
      <c r="F352" s="60"/>
      <c r="G352" s="61"/>
      <c r="H352" s="61"/>
      <c r="I352" s="61"/>
      <c r="J352" s="61"/>
      <c r="K352" s="61"/>
      <c r="L352" s="62">
        <v>98785.510000000009</v>
      </c>
      <c r="M352" s="62">
        <v>98785.510000000009</v>
      </c>
      <c r="N352" s="40"/>
    </row>
    <row r="353" spans="1:14" x14ac:dyDescent="0.25">
      <c r="A353" s="47" t="s">
        <v>3571</v>
      </c>
      <c r="B353" s="63" t="s">
        <v>737</v>
      </c>
      <c r="C353" s="64" t="s">
        <v>104</v>
      </c>
      <c r="D353" s="65">
        <v>271417</v>
      </c>
      <c r="E353" s="66" t="s">
        <v>738</v>
      </c>
      <c r="F353" s="67" t="s">
        <v>123</v>
      </c>
      <c r="G353" s="68">
        <v>179.75</v>
      </c>
      <c r="H353" s="68">
        <v>1</v>
      </c>
      <c r="I353" s="69">
        <v>179.75</v>
      </c>
      <c r="J353" s="69">
        <v>15.57</v>
      </c>
      <c r="K353" s="69">
        <v>28.59</v>
      </c>
      <c r="L353" s="69">
        <v>7937.76</v>
      </c>
      <c r="M353" s="69">
        <v>7937.76</v>
      </c>
      <c r="N353" s="40"/>
    </row>
    <row r="354" spans="1:14" x14ac:dyDescent="0.25">
      <c r="A354" s="47" t="s">
        <v>3572</v>
      </c>
      <c r="B354" s="63" t="s">
        <v>739</v>
      </c>
      <c r="C354" s="64" t="s">
        <v>104</v>
      </c>
      <c r="D354" s="65">
        <v>180318</v>
      </c>
      <c r="E354" s="66" t="s">
        <v>740</v>
      </c>
      <c r="F354" s="67" t="s">
        <v>123</v>
      </c>
      <c r="G354" s="68">
        <v>22.8</v>
      </c>
      <c r="H354" s="68">
        <v>1</v>
      </c>
      <c r="I354" s="69">
        <v>22.8</v>
      </c>
      <c r="J354" s="69">
        <v>201.56</v>
      </c>
      <c r="K354" s="69">
        <v>3.79</v>
      </c>
      <c r="L354" s="69">
        <v>4681.9799999999996</v>
      </c>
      <c r="M354" s="69">
        <v>4681.9799999999996</v>
      </c>
      <c r="N354" s="40"/>
    </row>
    <row r="355" spans="1:14" x14ac:dyDescent="0.3">
      <c r="A355" s="47" t="s">
        <v>3573</v>
      </c>
      <c r="B355" s="63" t="s">
        <v>741</v>
      </c>
      <c r="C355" s="64" t="s">
        <v>104</v>
      </c>
      <c r="D355" s="65">
        <v>270802</v>
      </c>
      <c r="E355" s="66" t="s">
        <v>742</v>
      </c>
      <c r="F355" s="67" t="s">
        <v>639</v>
      </c>
      <c r="G355" s="68">
        <v>1</v>
      </c>
      <c r="H355" s="68">
        <v>1</v>
      </c>
      <c r="I355" s="69">
        <v>1</v>
      </c>
      <c r="J355" s="69">
        <v>2067.3000000000002</v>
      </c>
      <c r="K355" s="69">
        <v>80.72</v>
      </c>
      <c r="L355" s="69">
        <v>2148.02</v>
      </c>
      <c r="M355" s="69">
        <v>2148.02</v>
      </c>
      <c r="N355" s="41"/>
    </row>
    <row r="356" spans="1:14" x14ac:dyDescent="0.3">
      <c r="A356" s="47" t="s">
        <v>3574</v>
      </c>
      <c r="B356" s="63" t="s">
        <v>743</v>
      </c>
      <c r="C356" s="64" t="s">
        <v>104</v>
      </c>
      <c r="D356" s="65">
        <v>271303</v>
      </c>
      <c r="E356" s="66" t="s">
        <v>744</v>
      </c>
      <c r="F356" s="67" t="s">
        <v>123</v>
      </c>
      <c r="G356" s="68">
        <v>28</v>
      </c>
      <c r="H356" s="68">
        <v>1</v>
      </c>
      <c r="I356" s="69">
        <v>28</v>
      </c>
      <c r="J356" s="69">
        <v>164.14</v>
      </c>
      <c r="K356" s="69">
        <v>88.21</v>
      </c>
      <c r="L356" s="69">
        <v>7065.8</v>
      </c>
      <c r="M356" s="69">
        <v>7065.8</v>
      </c>
      <c r="N356" s="41"/>
    </row>
    <row r="357" spans="1:14" x14ac:dyDescent="0.25">
      <c r="A357" s="47" t="s">
        <v>3575</v>
      </c>
      <c r="B357" s="63" t="s">
        <v>745</v>
      </c>
      <c r="C357" s="64" t="s">
        <v>270</v>
      </c>
      <c r="D357" s="77" t="s">
        <v>746</v>
      </c>
      <c r="E357" s="66" t="s">
        <v>747</v>
      </c>
      <c r="F357" s="67" t="s">
        <v>123</v>
      </c>
      <c r="G357" s="68">
        <v>67.3</v>
      </c>
      <c r="H357" s="68">
        <v>1</v>
      </c>
      <c r="I357" s="69">
        <v>67.3</v>
      </c>
      <c r="J357" s="69">
        <v>134.30000000000001</v>
      </c>
      <c r="K357" s="69">
        <v>29.91</v>
      </c>
      <c r="L357" s="69">
        <v>11051.33</v>
      </c>
      <c r="M357" s="69">
        <v>11051.33</v>
      </c>
      <c r="N357" s="40"/>
    </row>
    <row r="358" spans="1:14" ht="24" x14ac:dyDescent="0.3">
      <c r="A358" s="47" t="s">
        <v>3576</v>
      </c>
      <c r="B358" s="63" t="s">
        <v>748</v>
      </c>
      <c r="C358" s="64" t="s">
        <v>104</v>
      </c>
      <c r="D358" s="65">
        <v>270211</v>
      </c>
      <c r="E358" s="66" t="s">
        <v>749</v>
      </c>
      <c r="F358" s="67" t="s">
        <v>101</v>
      </c>
      <c r="G358" s="68">
        <v>15</v>
      </c>
      <c r="H358" s="68">
        <v>1</v>
      </c>
      <c r="I358" s="69">
        <v>15</v>
      </c>
      <c r="J358" s="69">
        <v>1.34</v>
      </c>
      <c r="K358" s="69">
        <v>9.9600000000000009</v>
      </c>
      <c r="L358" s="69">
        <v>169.5</v>
      </c>
      <c r="M358" s="69">
        <v>169.5</v>
      </c>
      <c r="N358" s="41"/>
    </row>
    <row r="359" spans="1:14" ht="24" x14ac:dyDescent="0.3">
      <c r="A359" s="47" t="s">
        <v>3577</v>
      </c>
      <c r="B359" s="63" t="s">
        <v>750</v>
      </c>
      <c r="C359" s="64" t="s">
        <v>270</v>
      </c>
      <c r="D359" s="77" t="s">
        <v>751</v>
      </c>
      <c r="E359" s="70" t="s">
        <v>3173</v>
      </c>
      <c r="F359" s="67" t="s">
        <v>101</v>
      </c>
      <c r="G359" s="68">
        <v>15</v>
      </c>
      <c r="H359" s="68">
        <v>1</v>
      </c>
      <c r="I359" s="69">
        <v>15</v>
      </c>
      <c r="J359" s="69">
        <v>81.27</v>
      </c>
      <c r="K359" s="69">
        <v>15.35</v>
      </c>
      <c r="L359" s="69">
        <v>1449.3</v>
      </c>
      <c r="M359" s="69">
        <v>1449.3</v>
      </c>
      <c r="N359" s="41"/>
    </row>
    <row r="360" spans="1:14" ht="24" x14ac:dyDescent="0.3">
      <c r="A360" s="47" t="s">
        <v>3578</v>
      </c>
      <c r="B360" s="63" t="s">
        <v>752</v>
      </c>
      <c r="C360" s="64" t="s">
        <v>104</v>
      </c>
      <c r="D360" s="65">
        <v>270210</v>
      </c>
      <c r="E360" s="70" t="s">
        <v>3174</v>
      </c>
      <c r="F360" s="67" t="s">
        <v>106</v>
      </c>
      <c r="G360" s="68">
        <v>3397.49</v>
      </c>
      <c r="H360" s="68">
        <v>1</v>
      </c>
      <c r="I360" s="69">
        <v>3397.49</v>
      </c>
      <c r="J360" s="69">
        <v>11.84</v>
      </c>
      <c r="K360" s="69">
        <v>4.6399999999999997</v>
      </c>
      <c r="L360" s="69">
        <v>55990.63</v>
      </c>
      <c r="M360" s="69">
        <v>55990.63</v>
      </c>
      <c r="N360" s="41"/>
    </row>
    <row r="361" spans="1:14" ht="24" x14ac:dyDescent="0.3">
      <c r="A361" s="47" t="s">
        <v>3579</v>
      </c>
      <c r="B361" s="63" t="s">
        <v>753</v>
      </c>
      <c r="C361" s="64" t="s">
        <v>270</v>
      </c>
      <c r="D361" s="77" t="s">
        <v>754</v>
      </c>
      <c r="E361" s="66" t="s">
        <v>755</v>
      </c>
      <c r="F361" s="67" t="s">
        <v>106</v>
      </c>
      <c r="G361" s="68">
        <v>13.32</v>
      </c>
      <c r="H361" s="68">
        <v>1</v>
      </c>
      <c r="I361" s="69">
        <v>13.32</v>
      </c>
      <c r="J361" s="69">
        <v>68.069999999999993</v>
      </c>
      <c r="K361" s="69">
        <v>10.01</v>
      </c>
      <c r="L361" s="69">
        <v>1040.02</v>
      </c>
      <c r="M361" s="69">
        <v>1040.02</v>
      </c>
      <c r="N361" s="41"/>
    </row>
    <row r="362" spans="1:14" x14ac:dyDescent="0.3">
      <c r="A362" s="47" t="s">
        <v>3580</v>
      </c>
      <c r="B362" s="63" t="s">
        <v>756</v>
      </c>
      <c r="C362" s="64" t="s">
        <v>270</v>
      </c>
      <c r="D362" s="77" t="s">
        <v>757</v>
      </c>
      <c r="E362" s="66" t="s">
        <v>758</v>
      </c>
      <c r="F362" s="67" t="s">
        <v>101</v>
      </c>
      <c r="G362" s="68">
        <v>3</v>
      </c>
      <c r="H362" s="68">
        <v>1</v>
      </c>
      <c r="I362" s="69">
        <v>3</v>
      </c>
      <c r="J362" s="69">
        <v>148.13</v>
      </c>
      <c r="K362" s="69">
        <v>6.83</v>
      </c>
      <c r="L362" s="69">
        <v>464.88</v>
      </c>
      <c r="M362" s="69">
        <v>464.88</v>
      </c>
      <c r="N362" s="41"/>
    </row>
    <row r="363" spans="1:14" ht="36" x14ac:dyDescent="0.3">
      <c r="A363" s="47" t="s">
        <v>3581</v>
      </c>
      <c r="B363" s="63" t="s">
        <v>759</v>
      </c>
      <c r="C363" s="64" t="s">
        <v>270</v>
      </c>
      <c r="D363" s="77" t="s">
        <v>760</v>
      </c>
      <c r="E363" s="66" t="s">
        <v>761</v>
      </c>
      <c r="F363" s="67" t="s">
        <v>101</v>
      </c>
      <c r="G363" s="68">
        <v>31</v>
      </c>
      <c r="H363" s="68">
        <v>1</v>
      </c>
      <c r="I363" s="69">
        <v>31</v>
      </c>
      <c r="J363" s="69">
        <v>59.41</v>
      </c>
      <c r="K363" s="69">
        <v>11.3</v>
      </c>
      <c r="L363" s="69">
        <v>2192.0100000000002</v>
      </c>
      <c r="M363" s="69">
        <v>2192.0100000000002</v>
      </c>
      <c r="N363" s="41"/>
    </row>
    <row r="364" spans="1:14" ht="24" x14ac:dyDescent="0.3">
      <c r="A364" s="47" t="s">
        <v>3582</v>
      </c>
      <c r="B364" s="63" t="s">
        <v>762</v>
      </c>
      <c r="C364" s="64" t="s">
        <v>270</v>
      </c>
      <c r="D364" s="77" t="s">
        <v>763</v>
      </c>
      <c r="E364" s="70" t="s">
        <v>3175</v>
      </c>
      <c r="F364" s="67" t="s">
        <v>101</v>
      </c>
      <c r="G364" s="68">
        <v>26</v>
      </c>
      <c r="H364" s="68">
        <v>1</v>
      </c>
      <c r="I364" s="69">
        <v>26</v>
      </c>
      <c r="J364" s="69">
        <v>77.08</v>
      </c>
      <c r="K364" s="69">
        <v>0</v>
      </c>
      <c r="L364" s="69">
        <v>2004.08</v>
      </c>
      <c r="M364" s="69">
        <v>2004.08</v>
      </c>
      <c r="N364" s="41"/>
    </row>
    <row r="365" spans="1:14" ht="24" x14ac:dyDescent="0.3">
      <c r="A365" s="47" t="s">
        <v>3583</v>
      </c>
      <c r="B365" s="63" t="s">
        <v>764</v>
      </c>
      <c r="C365" s="64" t="s">
        <v>270</v>
      </c>
      <c r="D365" s="77" t="s">
        <v>765</v>
      </c>
      <c r="E365" s="70" t="s">
        <v>3176</v>
      </c>
      <c r="F365" s="67" t="s">
        <v>101</v>
      </c>
      <c r="G365" s="68">
        <v>1</v>
      </c>
      <c r="H365" s="68">
        <v>1</v>
      </c>
      <c r="I365" s="69">
        <v>1</v>
      </c>
      <c r="J365" s="69">
        <v>1310.01</v>
      </c>
      <c r="K365" s="69">
        <v>22.43</v>
      </c>
      <c r="L365" s="69">
        <v>1332.44</v>
      </c>
      <c r="M365" s="69">
        <v>1332.44</v>
      </c>
      <c r="N365" s="41"/>
    </row>
    <row r="366" spans="1:14" ht="24" x14ac:dyDescent="0.3">
      <c r="A366" s="47" t="s">
        <v>3584</v>
      </c>
      <c r="B366" s="63" t="s">
        <v>766</v>
      </c>
      <c r="C366" s="64" t="s">
        <v>270</v>
      </c>
      <c r="D366" s="77" t="s">
        <v>767</v>
      </c>
      <c r="E366" s="66" t="s">
        <v>768</v>
      </c>
      <c r="F366" s="67" t="s">
        <v>101</v>
      </c>
      <c r="G366" s="68">
        <v>8</v>
      </c>
      <c r="H366" s="68">
        <v>1</v>
      </c>
      <c r="I366" s="69">
        <v>8</v>
      </c>
      <c r="J366" s="69">
        <v>142.4</v>
      </c>
      <c r="K366" s="69">
        <v>14.82</v>
      </c>
      <c r="L366" s="69">
        <v>1257.76</v>
      </c>
      <c r="M366" s="69">
        <v>1257.76</v>
      </c>
      <c r="N366" s="41"/>
    </row>
    <row r="367" spans="1:14" x14ac:dyDescent="0.25">
      <c r="A367" s="47" t="s">
        <v>3585</v>
      </c>
      <c r="B367" s="51">
        <v>4</v>
      </c>
      <c r="C367" s="71"/>
      <c r="D367" s="71"/>
      <c r="E367" s="53" t="s">
        <v>769</v>
      </c>
      <c r="F367" s="54" t="s">
        <v>101</v>
      </c>
      <c r="G367" s="55">
        <v>1</v>
      </c>
      <c r="H367" s="55">
        <v>1</v>
      </c>
      <c r="I367" s="56"/>
      <c r="J367" s="56"/>
      <c r="K367" s="56"/>
      <c r="L367" s="55">
        <v>270913.71000000008</v>
      </c>
      <c r="M367" s="55">
        <v>270913.71000000008</v>
      </c>
      <c r="N367" s="40"/>
    </row>
    <row r="368" spans="1:14" x14ac:dyDescent="0.25">
      <c r="A368" s="47" t="s">
        <v>3586</v>
      </c>
      <c r="B368" s="57" t="s">
        <v>770</v>
      </c>
      <c r="C368" s="60"/>
      <c r="D368" s="60"/>
      <c r="E368" s="59" t="s">
        <v>20</v>
      </c>
      <c r="F368" s="60"/>
      <c r="G368" s="61"/>
      <c r="H368" s="61"/>
      <c r="I368" s="61"/>
      <c r="J368" s="61"/>
      <c r="K368" s="61"/>
      <c r="L368" s="62">
        <v>8905.76</v>
      </c>
      <c r="M368" s="62">
        <v>8905.76</v>
      </c>
      <c r="N368" s="40"/>
    </row>
    <row r="369" spans="1:14" ht="24" x14ac:dyDescent="0.3">
      <c r="A369" s="47" t="s">
        <v>3587</v>
      </c>
      <c r="B369" s="63" t="s">
        <v>771</v>
      </c>
      <c r="C369" s="64" t="s">
        <v>104</v>
      </c>
      <c r="D369" s="65">
        <v>20118</v>
      </c>
      <c r="E369" s="66" t="s">
        <v>772</v>
      </c>
      <c r="F369" s="67" t="s">
        <v>145</v>
      </c>
      <c r="G369" s="68">
        <v>70.58</v>
      </c>
      <c r="H369" s="68">
        <v>1</v>
      </c>
      <c r="I369" s="69">
        <v>70.58</v>
      </c>
      <c r="J369" s="69">
        <v>0</v>
      </c>
      <c r="K369" s="69">
        <v>31.29</v>
      </c>
      <c r="L369" s="69">
        <v>2208.44</v>
      </c>
      <c r="M369" s="69">
        <v>2208.44</v>
      </c>
      <c r="N369" s="41"/>
    </row>
    <row r="370" spans="1:14" x14ac:dyDescent="0.3">
      <c r="A370" s="47" t="s">
        <v>3588</v>
      </c>
      <c r="B370" s="63" t="s">
        <v>773</v>
      </c>
      <c r="C370" s="64" t="s">
        <v>104</v>
      </c>
      <c r="D370" s="65">
        <v>20106</v>
      </c>
      <c r="E370" s="66" t="s">
        <v>774</v>
      </c>
      <c r="F370" s="67" t="s">
        <v>106</v>
      </c>
      <c r="G370" s="68">
        <v>3.36</v>
      </c>
      <c r="H370" s="68">
        <v>1</v>
      </c>
      <c r="I370" s="69">
        <v>3.36</v>
      </c>
      <c r="J370" s="69">
        <v>0</v>
      </c>
      <c r="K370" s="69">
        <v>5</v>
      </c>
      <c r="L370" s="69">
        <v>16.8</v>
      </c>
      <c r="M370" s="69">
        <v>16.8</v>
      </c>
      <c r="N370" s="41"/>
    </row>
    <row r="371" spans="1:14" x14ac:dyDescent="0.3">
      <c r="A371" s="47" t="s">
        <v>3589</v>
      </c>
      <c r="B371" s="63" t="s">
        <v>775</v>
      </c>
      <c r="C371" s="64" t="s">
        <v>104</v>
      </c>
      <c r="D371" s="65">
        <v>20121</v>
      </c>
      <c r="E371" s="66" t="s">
        <v>776</v>
      </c>
      <c r="F371" s="67" t="s">
        <v>145</v>
      </c>
      <c r="G371" s="68">
        <v>47.34</v>
      </c>
      <c r="H371" s="68">
        <v>1</v>
      </c>
      <c r="I371" s="69">
        <v>47.34</v>
      </c>
      <c r="J371" s="69">
        <v>0</v>
      </c>
      <c r="K371" s="69">
        <v>130.16</v>
      </c>
      <c r="L371" s="69">
        <v>6161.77</v>
      </c>
      <c r="M371" s="69">
        <v>6161.77</v>
      </c>
      <c r="N371" s="41"/>
    </row>
    <row r="372" spans="1:14" x14ac:dyDescent="0.3">
      <c r="A372" s="47" t="s">
        <v>3590</v>
      </c>
      <c r="B372" s="63" t="s">
        <v>777</v>
      </c>
      <c r="C372" s="64" t="s">
        <v>104</v>
      </c>
      <c r="D372" s="65">
        <v>20121</v>
      </c>
      <c r="E372" s="66" t="s">
        <v>776</v>
      </c>
      <c r="F372" s="67" t="s">
        <v>145</v>
      </c>
      <c r="G372" s="68">
        <v>3.16</v>
      </c>
      <c r="H372" s="68">
        <v>1</v>
      </c>
      <c r="I372" s="69">
        <v>3.16</v>
      </c>
      <c r="J372" s="69">
        <v>0</v>
      </c>
      <c r="K372" s="69">
        <v>130.16</v>
      </c>
      <c r="L372" s="69">
        <v>411.3</v>
      </c>
      <c r="M372" s="69">
        <v>411.3</v>
      </c>
      <c r="N372" s="41"/>
    </row>
    <row r="373" spans="1:14" ht="24" x14ac:dyDescent="0.3">
      <c r="A373" s="47" t="s">
        <v>3591</v>
      </c>
      <c r="B373" s="63" t="s">
        <v>778</v>
      </c>
      <c r="C373" s="64" t="s">
        <v>104</v>
      </c>
      <c r="D373" s="65">
        <v>20143</v>
      </c>
      <c r="E373" s="66" t="s">
        <v>779</v>
      </c>
      <c r="F373" s="67" t="s">
        <v>123</v>
      </c>
      <c r="G373" s="68">
        <v>21.49</v>
      </c>
      <c r="H373" s="68">
        <v>1</v>
      </c>
      <c r="I373" s="69">
        <v>21.49</v>
      </c>
      <c r="J373" s="69">
        <v>0</v>
      </c>
      <c r="K373" s="69">
        <v>5</v>
      </c>
      <c r="L373" s="69">
        <v>107.45</v>
      </c>
      <c r="M373" s="69">
        <v>107.45</v>
      </c>
      <c r="N373" s="41"/>
    </row>
    <row r="374" spans="1:14" x14ac:dyDescent="0.25">
      <c r="A374" s="47" t="s">
        <v>3592</v>
      </c>
      <c r="B374" s="57" t="s">
        <v>780</v>
      </c>
      <c r="C374" s="60"/>
      <c r="D374" s="60"/>
      <c r="E374" s="59" t="s">
        <v>22</v>
      </c>
      <c r="F374" s="60"/>
      <c r="G374" s="61"/>
      <c r="H374" s="61"/>
      <c r="I374" s="61"/>
      <c r="J374" s="61"/>
      <c r="K374" s="61"/>
      <c r="L374" s="62">
        <v>4426.25</v>
      </c>
      <c r="M374" s="62">
        <v>4426.25</v>
      </c>
      <c r="N374" s="40"/>
    </row>
    <row r="375" spans="1:14" x14ac:dyDescent="0.25">
      <c r="A375" s="47" t="s">
        <v>3593</v>
      </c>
      <c r="B375" s="63" t="s">
        <v>781</v>
      </c>
      <c r="C375" s="64" t="s">
        <v>104</v>
      </c>
      <c r="D375" s="65">
        <v>30101</v>
      </c>
      <c r="E375" s="66" t="s">
        <v>782</v>
      </c>
      <c r="F375" s="67" t="s">
        <v>145</v>
      </c>
      <c r="G375" s="68">
        <v>122.07</v>
      </c>
      <c r="H375" s="68">
        <v>1</v>
      </c>
      <c r="I375" s="69">
        <v>122.07</v>
      </c>
      <c r="J375" s="69">
        <v>28.5</v>
      </c>
      <c r="K375" s="69">
        <v>7.76</v>
      </c>
      <c r="L375" s="69">
        <v>4426.25</v>
      </c>
      <c r="M375" s="69">
        <v>4426.25</v>
      </c>
      <c r="N375" s="40"/>
    </row>
    <row r="376" spans="1:14" x14ac:dyDescent="0.25">
      <c r="A376" s="47" t="s">
        <v>3594</v>
      </c>
      <c r="B376" s="57" t="s">
        <v>783</v>
      </c>
      <c r="C376" s="60"/>
      <c r="D376" s="60"/>
      <c r="E376" s="59" t="s">
        <v>24</v>
      </c>
      <c r="F376" s="60"/>
      <c r="G376" s="61"/>
      <c r="H376" s="61"/>
      <c r="I376" s="61"/>
      <c r="J376" s="61"/>
      <c r="K376" s="61"/>
      <c r="L376" s="62">
        <v>4192.5</v>
      </c>
      <c r="M376" s="62">
        <v>4192.5</v>
      </c>
      <c r="N376" s="40"/>
    </row>
    <row r="377" spans="1:14" x14ac:dyDescent="0.25">
      <c r="A377" s="47" t="s">
        <v>3595</v>
      </c>
      <c r="B377" s="72" t="s">
        <v>784</v>
      </c>
      <c r="C377" s="73"/>
      <c r="D377" s="73"/>
      <c r="E377" s="74" t="s">
        <v>785</v>
      </c>
      <c r="F377" s="73"/>
      <c r="G377" s="75"/>
      <c r="H377" s="75"/>
      <c r="I377" s="75"/>
      <c r="J377" s="75"/>
      <c r="K377" s="75"/>
      <c r="L377" s="76">
        <v>4192.5</v>
      </c>
      <c r="M377" s="76">
        <v>4192.5</v>
      </c>
      <c r="N377" s="40"/>
    </row>
    <row r="378" spans="1:14" x14ac:dyDescent="0.25">
      <c r="A378" s="47" t="s">
        <v>3596</v>
      </c>
      <c r="B378" s="63" t="s">
        <v>786</v>
      </c>
      <c r="C378" s="64" t="s">
        <v>104</v>
      </c>
      <c r="D378" s="65">
        <v>41002</v>
      </c>
      <c r="E378" s="66" t="s">
        <v>787</v>
      </c>
      <c r="F378" s="67" t="s">
        <v>106</v>
      </c>
      <c r="G378" s="68">
        <v>975</v>
      </c>
      <c r="H378" s="68">
        <v>1</v>
      </c>
      <c r="I378" s="69">
        <v>975</v>
      </c>
      <c r="J378" s="69">
        <v>0</v>
      </c>
      <c r="K378" s="69">
        <v>4.3</v>
      </c>
      <c r="L378" s="69">
        <v>4192.5</v>
      </c>
      <c r="M378" s="69">
        <v>4192.5</v>
      </c>
      <c r="N378" s="40"/>
    </row>
    <row r="379" spans="1:14" x14ac:dyDescent="0.25">
      <c r="A379" s="47" t="s">
        <v>3597</v>
      </c>
      <c r="B379" s="57" t="s">
        <v>788</v>
      </c>
      <c r="C379" s="60"/>
      <c r="D379" s="60"/>
      <c r="E379" s="59" t="s">
        <v>26</v>
      </c>
      <c r="F379" s="60"/>
      <c r="G379" s="61"/>
      <c r="H379" s="61"/>
      <c r="I379" s="61"/>
      <c r="J379" s="61"/>
      <c r="K379" s="61"/>
      <c r="L379" s="62">
        <v>7018.63</v>
      </c>
      <c r="M379" s="62">
        <v>7018.63</v>
      </c>
      <c r="N379" s="40"/>
    </row>
    <row r="380" spans="1:14" x14ac:dyDescent="0.25">
      <c r="A380" s="47" t="s">
        <v>3598</v>
      </c>
      <c r="B380" s="72" t="s">
        <v>789</v>
      </c>
      <c r="C380" s="73"/>
      <c r="D380" s="73"/>
      <c r="E380" s="74" t="s">
        <v>790</v>
      </c>
      <c r="F380" s="73"/>
      <c r="G380" s="75"/>
      <c r="H380" s="75"/>
      <c r="I380" s="75"/>
      <c r="J380" s="75"/>
      <c r="K380" s="75"/>
      <c r="L380" s="76">
        <v>7018.63</v>
      </c>
      <c r="M380" s="76">
        <v>7018.63</v>
      </c>
      <c r="N380" s="40"/>
    </row>
    <row r="381" spans="1:14" x14ac:dyDescent="0.25">
      <c r="A381" s="47" t="s">
        <v>3599</v>
      </c>
      <c r="B381" s="63" t="s">
        <v>791</v>
      </c>
      <c r="C381" s="64" t="s">
        <v>104</v>
      </c>
      <c r="D381" s="65">
        <v>50301</v>
      </c>
      <c r="E381" s="66" t="s">
        <v>792</v>
      </c>
      <c r="F381" s="67" t="s">
        <v>123</v>
      </c>
      <c r="G381" s="68">
        <v>105</v>
      </c>
      <c r="H381" s="68">
        <v>1</v>
      </c>
      <c r="I381" s="69">
        <v>105</v>
      </c>
      <c r="J381" s="69">
        <v>18.52</v>
      </c>
      <c r="K381" s="69">
        <v>20.88</v>
      </c>
      <c r="L381" s="69">
        <v>4137</v>
      </c>
      <c r="M381" s="69">
        <v>4137</v>
      </c>
      <c r="N381" s="40"/>
    </row>
    <row r="382" spans="1:14" x14ac:dyDescent="0.25">
      <c r="A382" s="47" t="s">
        <v>3600</v>
      </c>
      <c r="B382" s="63" t="s">
        <v>793</v>
      </c>
      <c r="C382" s="64" t="s">
        <v>104</v>
      </c>
      <c r="D382" s="65">
        <v>52006</v>
      </c>
      <c r="E382" s="66" t="s">
        <v>794</v>
      </c>
      <c r="F382" s="67" t="s">
        <v>795</v>
      </c>
      <c r="G382" s="68">
        <v>46.8</v>
      </c>
      <c r="H382" s="68">
        <v>1</v>
      </c>
      <c r="I382" s="69">
        <v>46.8</v>
      </c>
      <c r="J382" s="69">
        <v>7.45</v>
      </c>
      <c r="K382" s="69">
        <v>2.96</v>
      </c>
      <c r="L382" s="69">
        <v>487.18</v>
      </c>
      <c r="M382" s="69">
        <v>487.18</v>
      </c>
      <c r="N382" s="40"/>
    </row>
    <row r="383" spans="1:14" x14ac:dyDescent="0.25">
      <c r="A383" s="47" t="s">
        <v>3601</v>
      </c>
      <c r="B383" s="63" t="s">
        <v>796</v>
      </c>
      <c r="C383" s="64" t="s">
        <v>104</v>
      </c>
      <c r="D383" s="65">
        <v>52014</v>
      </c>
      <c r="E383" s="66" t="s">
        <v>797</v>
      </c>
      <c r="F383" s="67" t="s">
        <v>795</v>
      </c>
      <c r="G383" s="68">
        <v>29.1</v>
      </c>
      <c r="H383" s="68">
        <v>1</v>
      </c>
      <c r="I383" s="69">
        <v>29.1</v>
      </c>
      <c r="J383" s="69">
        <v>10.88</v>
      </c>
      <c r="K383" s="69">
        <v>2.0699999999999998</v>
      </c>
      <c r="L383" s="69">
        <v>376.84</v>
      </c>
      <c r="M383" s="69">
        <v>376.84</v>
      </c>
      <c r="N383" s="40"/>
    </row>
    <row r="384" spans="1:14" x14ac:dyDescent="0.25">
      <c r="A384" s="47" t="s">
        <v>3602</v>
      </c>
      <c r="B384" s="63" t="s">
        <v>798</v>
      </c>
      <c r="C384" s="64" t="s">
        <v>104</v>
      </c>
      <c r="D384" s="65">
        <v>51036</v>
      </c>
      <c r="E384" s="66" t="s">
        <v>799</v>
      </c>
      <c r="F384" s="67" t="s">
        <v>145</v>
      </c>
      <c r="G384" s="68">
        <v>1.8</v>
      </c>
      <c r="H384" s="68">
        <v>1</v>
      </c>
      <c r="I384" s="69">
        <v>1.8</v>
      </c>
      <c r="J384" s="69">
        <v>469.28</v>
      </c>
      <c r="K384" s="69">
        <v>0</v>
      </c>
      <c r="L384" s="69">
        <v>844.7</v>
      </c>
      <c r="M384" s="69">
        <v>844.7</v>
      </c>
      <c r="N384" s="40"/>
    </row>
    <row r="385" spans="1:14" ht="24" x14ac:dyDescent="0.3">
      <c r="A385" s="47" t="s">
        <v>3603</v>
      </c>
      <c r="B385" s="63" t="s">
        <v>800</v>
      </c>
      <c r="C385" s="64" t="s">
        <v>104</v>
      </c>
      <c r="D385" s="65">
        <v>51060</v>
      </c>
      <c r="E385" s="70" t="s">
        <v>3177</v>
      </c>
      <c r="F385" s="67" t="s">
        <v>145</v>
      </c>
      <c r="G385" s="68">
        <v>1.8</v>
      </c>
      <c r="H385" s="68">
        <v>1</v>
      </c>
      <c r="I385" s="69">
        <v>1.8</v>
      </c>
      <c r="J385" s="69">
        <v>0.1</v>
      </c>
      <c r="K385" s="69">
        <v>32.22</v>
      </c>
      <c r="L385" s="69">
        <v>58.17</v>
      </c>
      <c r="M385" s="69">
        <v>58.17</v>
      </c>
      <c r="N385" s="41"/>
    </row>
    <row r="386" spans="1:14" x14ac:dyDescent="0.25">
      <c r="A386" s="47" t="s">
        <v>3604</v>
      </c>
      <c r="B386" s="63" t="s">
        <v>801</v>
      </c>
      <c r="C386" s="64" t="s">
        <v>104</v>
      </c>
      <c r="D386" s="65">
        <v>51009</v>
      </c>
      <c r="E386" s="66" t="s">
        <v>802</v>
      </c>
      <c r="F386" s="67" t="s">
        <v>106</v>
      </c>
      <c r="G386" s="68">
        <v>17.100000000000001</v>
      </c>
      <c r="H386" s="68">
        <v>1</v>
      </c>
      <c r="I386" s="69">
        <v>17.100000000000001</v>
      </c>
      <c r="J386" s="69">
        <v>26.65</v>
      </c>
      <c r="K386" s="69">
        <v>38.54</v>
      </c>
      <c r="L386" s="69">
        <v>1114.74</v>
      </c>
      <c r="M386" s="69">
        <v>1114.74</v>
      </c>
      <c r="N386" s="40"/>
    </row>
    <row r="387" spans="1:14" x14ac:dyDescent="0.25">
      <c r="A387" s="47" t="s">
        <v>3605</v>
      </c>
      <c r="B387" s="57" t="s">
        <v>803</v>
      </c>
      <c r="C387" s="60"/>
      <c r="D387" s="60"/>
      <c r="E387" s="59" t="s">
        <v>28</v>
      </c>
      <c r="F387" s="60"/>
      <c r="G387" s="61"/>
      <c r="H387" s="61"/>
      <c r="I387" s="61"/>
      <c r="J387" s="61"/>
      <c r="K387" s="61"/>
      <c r="L387" s="62">
        <v>6921.6599999999989</v>
      </c>
      <c r="M387" s="62">
        <v>6921.6599999999989</v>
      </c>
      <c r="N387" s="40"/>
    </row>
    <row r="388" spans="1:14" x14ac:dyDescent="0.25">
      <c r="A388" s="47" t="s">
        <v>3606</v>
      </c>
      <c r="B388" s="72" t="s">
        <v>804</v>
      </c>
      <c r="C388" s="73"/>
      <c r="D388" s="73"/>
      <c r="E388" s="74" t="s">
        <v>805</v>
      </c>
      <c r="F388" s="73"/>
      <c r="G388" s="75"/>
      <c r="H388" s="75"/>
      <c r="I388" s="75"/>
      <c r="J388" s="75"/>
      <c r="K388" s="75"/>
      <c r="L388" s="76">
        <v>6921.6599999999989</v>
      </c>
      <c r="M388" s="76">
        <v>6921.6599999999989</v>
      </c>
      <c r="N388" s="40"/>
    </row>
    <row r="389" spans="1:14" ht="24" x14ac:dyDescent="0.3">
      <c r="A389" s="47" t="s">
        <v>3607</v>
      </c>
      <c r="B389" s="63" t="s">
        <v>806</v>
      </c>
      <c r="C389" s="64" t="s">
        <v>170</v>
      </c>
      <c r="D389" s="65">
        <v>92762</v>
      </c>
      <c r="E389" s="66" t="s">
        <v>807</v>
      </c>
      <c r="F389" s="67" t="s">
        <v>795</v>
      </c>
      <c r="G389" s="68">
        <v>226.8</v>
      </c>
      <c r="H389" s="68">
        <v>1</v>
      </c>
      <c r="I389" s="69">
        <v>226.8</v>
      </c>
      <c r="J389" s="69">
        <v>8.68</v>
      </c>
      <c r="K389" s="69">
        <v>0.9</v>
      </c>
      <c r="L389" s="69">
        <v>2172.7399999999998</v>
      </c>
      <c r="M389" s="69">
        <v>2172.7399999999998</v>
      </c>
      <c r="N389" s="41"/>
    </row>
    <row r="390" spans="1:14" ht="24" x14ac:dyDescent="0.3">
      <c r="A390" s="47" t="s">
        <v>3608</v>
      </c>
      <c r="B390" s="63" t="s">
        <v>808</v>
      </c>
      <c r="C390" s="64" t="s">
        <v>170</v>
      </c>
      <c r="D390" s="65">
        <v>92759</v>
      </c>
      <c r="E390" s="70" t="s">
        <v>3178</v>
      </c>
      <c r="F390" s="67" t="s">
        <v>795</v>
      </c>
      <c r="G390" s="68">
        <v>111</v>
      </c>
      <c r="H390" s="68">
        <v>1</v>
      </c>
      <c r="I390" s="69">
        <v>111</v>
      </c>
      <c r="J390" s="69">
        <v>8.7799999999999994</v>
      </c>
      <c r="K390" s="69">
        <v>3.18</v>
      </c>
      <c r="L390" s="69">
        <v>1327.56</v>
      </c>
      <c r="M390" s="69">
        <v>1327.56</v>
      </c>
      <c r="N390" s="41"/>
    </row>
    <row r="391" spans="1:14" x14ac:dyDescent="0.25">
      <c r="A391" s="47" t="s">
        <v>3609</v>
      </c>
      <c r="B391" s="63" t="s">
        <v>809</v>
      </c>
      <c r="C391" s="64" t="s">
        <v>104</v>
      </c>
      <c r="D391" s="65">
        <v>60524</v>
      </c>
      <c r="E391" s="66" t="s">
        <v>799</v>
      </c>
      <c r="F391" s="67" t="s">
        <v>145</v>
      </c>
      <c r="G391" s="68">
        <v>5.7</v>
      </c>
      <c r="H391" s="68">
        <v>1</v>
      </c>
      <c r="I391" s="69">
        <v>5.7</v>
      </c>
      <c r="J391" s="69">
        <v>469.28</v>
      </c>
      <c r="K391" s="69">
        <v>0</v>
      </c>
      <c r="L391" s="69">
        <v>2674.89</v>
      </c>
      <c r="M391" s="69">
        <v>2674.89</v>
      </c>
      <c r="N391" s="40"/>
    </row>
    <row r="392" spans="1:14" ht="24" x14ac:dyDescent="0.3">
      <c r="A392" s="47" t="s">
        <v>3610</v>
      </c>
      <c r="B392" s="63" t="s">
        <v>810</v>
      </c>
      <c r="C392" s="64" t="s">
        <v>104</v>
      </c>
      <c r="D392" s="65">
        <v>60800</v>
      </c>
      <c r="E392" s="70" t="s">
        <v>3179</v>
      </c>
      <c r="F392" s="67" t="s">
        <v>145</v>
      </c>
      <c r="G392" s="68">
        <v>5.7</v>
      </c>
      <c r="H392" s="68">
        <v>1</v>
      </c>
      <c r="I392" s="69">
        <v>5.7</v>
      </c>
      <c r="J392" s="69">
        <v>0.1</v>
      </c>
      <c r="K392" s="69">
        <v>41.06</v>
      </c>
      <c r="L392" s="69">
        <v>234.61</v>
      </c>
      <c r="M392" s="69">
        <v>234.61</v>
      </c>
      <c r="N392" s="41"/>
    </row>
    <row r="393" spans="1:14" x14ac:dyDescent="0.25">
      <c r="A393" s="47" t="s">
        <v>3611</v>
      </c>
      <c r="B393" s="63" t="s">
        <v>811</v>
      </c>
      <c r="C393" s="64" t="s">
        <v>104</v>
      </c>
      <c r="D393" s="65">
        <v>60204</v>
      </c>
      <c r="E393" s="66" t="s">
        <v>812</v>
      </c>
      <c r="F393" s="67" t="s">
        <v>106</v>
      </c>
      <c r="G393" s="68">
        <v>6</v>
      </c>
      <c r="H393" s="68">
        <v>1</v>
      </c>
      <c r="I393" s="69">
        <v>6</v>
      </c>
      <c r="J393" s="69">
        <v>52.66</v>
      </c>
      <c r="K393" s="69">
        <v>32.65</v>
      </c>
      <c r="L393" s="69">
        <v>511.86</v>
      </c>
      <c r="M393" s="69">
        <v>511.86</v>
      </c>
      <c r="N393" s="40"/>
    </row>
    <row r="394" spans="1:14" x14ac:dyDescent="0.25">
      <c r="A394" s="47" t="s">
        <v>3612</v>
      </c>
      <c r="B394" s="57" t="s">
        <v>813</v>
      </c>
      <c r="C394" s="60"/>
      <c r="D394" s="60"/>
      <c r="E394" s="59" t="s">
        <v>52</v>
      </c>
      <c r="F394" s="60"/>
      <c r="G394" s="61"/>
      <c r="H394" s="61"/>
      <c r="I394" s="61"/>
      <c r="J394" s="61"/>
      <c r="K394" s="61"/>
      <c r="L394" s="62">
        <v>39475.370000000003</v>
      </c>
      <c r="M394" s="62">
        <v>39475.370000000003</v>
      </c>
      <c r="N394" s="40"/>
    </row>
    <row r="395" spans="1:14" x14ac:dyDescent="0.25">
      <c r="A395" s="47" t="s">
        <v>3613</v>
      </c>
      <c r="B395" s="72" t="s">
        <v>814</v>
      </c>
      <c r="C395" s="73"/>
      <c r="D395" s="73"/>
      <c r="E395" s="74" t="s">
        <v>785</v>
      </c>
      <c r="F395" s="73"/>
      <c r="G395" s="75"/>
      <c r="H395" s="75"/>
      <c r="I395" s="75"/>
      <c r="J395" s="75"/>
      <c r="K395" s="75"/>
      <c r="L395" s="76">
        <v>32126.25</v>
      </c>
      <c r="M395" s="76">
        <v>32126.25</v>
      </c>
      <c r="N395" s="40"/>
    </row>
    <row r="396" spans="1:14" x14ac:dyDescent="0.25">
      <c r="A396" s="47" t="s">
        <v>3614</v>
      </c>
      <c r="B396" s="63" t="s">
        <v>815</v>
      </c>
      <c r="C396" s="64" t="s">
        <v>104</v>
      </c>
      <c r="D396" s="65">
        <v>220059</v>
      </c>
      <c r="E396" s="66" t="s">
        <v>716</v>
      </c>
      <c r="F396" s="67" t="s">
        <v>106</v>
      </c>
      <c r="G396" s="68">
        <v>975</v>
      </c>
      <c r="H396" s="68">
        <v>1</v>
      </c>
      <c r="I396" s="69">
        <v>975</v>
      </c>
      <c r="J396" s="69">
        <v>25.06</v>
      </c>
      <c r="K396" s="69">
        <v>7.89</v>
      </c>
      <c r="L396" s="69">
        <v>32126.25</v>
      </c>
      <c r="M396" s="69">
        <v>32126.25</v>
      </c>
      <c r="N396" s="40"/>
    </row>
    <row r="397" spans="1:14" x14ac:dyDescent="0.25">
      <c r="A397" s="47" t="s">
        <v>3615</v>
      </c>
      <c r="B397" s="72" t="s">
        <v>816</v>
      </c>
      <c r="C397" s="73"/>
      <c r="D397" s="73"/>
      <c r="E397" s="74" t="s">
        <v>710</v>
      </c>
      <c r="F397" s="73"/>
      <c r="G397" s="75"/>
      <c r="H397" s="75"/>
      <c r="I397" s="75"/>
      <c r="J397" s="75"/>
      <c r="K397" s="75"/>
      <c r="L397" s="76">
        <v>7349.12</v>
      </c>
      <c r="M397" s="76">
        <v>7349.12</v>
      </c>
      <c r="N397" s="40"/>
    </row>
    <row r="398" spans="1:14" ht="24" x14ac:dyDescent="0.3">
      <c r="A398" s="47" t="s">
        <v>3616</v>
      </c>
      <c r="B398" s="63" t="s">
        <v>817</v>
      </c>
      <c r="C398" s="64" t="s">
        <v>104</v>
      </c>
      <c r="D398" s="65">
        <v>221126</v>
      </c>
      <c r="E398" s="70" t="s">
        <v>3172</v>
      </c>
      <c r="F398" s="67" t="s">
        <v>106</v>
      </c>
      <c r="G398" s="68">
        <v>63.24</v>
      </c>
      <c r="H398" s="68">
        <v>1</v>
      </c>
      <c r="I398" s="69">
        <v>63.24</v>
      </c>
      <c r="J398" s="69">
        <v>96.44</v>
      </c>
      <c r="K398" s="69">
        <v>19.77</v>
      </c>
      <c r="L398" s="69">
        <v>7349.12</v>
      </c>
      <c r="M398" s="69">
        <v>7349.12</v>
      </c>
      <c r="N398" s="41"/>
    </row>
    <row r="399" spans="1:14" x14ac:dyDescent="0.25">
      <c r="A399" s="47" t="s">
        <v>3617</v>
      </c>
      <c r="B399" s="57" t="s">
        <v>818</v>
      </c>
      <c r="C399" s="60"/>
      <c r="D399" s="60"/>
      <c r="E399" s="59" t="s">
        <v>36</v>
      </c>
      <c r="F399" s="60"/>
      <c r="G399" s="61"/>
      <c r="H399" s="61"/>
      <c r="I399" s="61"/>
      <c r="J399" s="61"/>
      <c r="K399" s="61"/>
      <c r="L399" s="62">
        <v>51893.86</v>
      </c>
      <c r="M399" s="62">
        <v>51893.86</v>
      </c>
      <c r="N399" s="40"/>
    </row>
    <row r="400" spans="1:14" ht="24" x14ac:dyDescent="0.3">
      <c r="A400" s="47" t="s">
        <v>3618</v>
      </c>
      <c r="B400" s="63" t="s">
        <v>819</v>
      </c>
      <c r="C400" s="64" t="s">
        <v>270</v>
      </c>
      <c r="D400" s="77" t="s">
        <v>820</v>
      </c>
      <c r="E400" s="70" t="s">
        <v>3180</v>
      </c>
      <c r="F400" s="67" t="s">
        <v>106</v>
      </c>
      <c r="G400" s="68">
        <v>465.75</v>
      </c>
      <c r="H400" s="68">
        <v>1</v>
      </c>
      <c r="I400" s="69">
        <v>465.75</v>
      </c>
      <c r="J400" s="69">
        <v>73.63</v>
      </c>
      <c r="K400" s="69">
        <v>37.79</v>
      </c>
      <c r="L400" s="69">
        <v>51893.86</v>
      </c>
      <c r="M400" s="69">
        <v>51893.86</v>
      </c>
      <c r="N400" s="41"/>
    </row>
    <row r="401" spans="1:14" x14ac:dyDescent="0.25">
      <c r="A401" s="47" t="s">
        <v>3619</v>
      </c>
      <c r="B401" s="57" t="s">
        <v>821</v>
      </c>
      <c r="C401" s="60"/>
      <c r="D401" s="60"/>
      <c r="E401" s="59" t="s">
        <v>48</v>
      </c>
      <c r="F401" s="60"/>
      <c r="G401" s="61"/>
      <c r="H401" s="61"/>
      <c r="I401" s="61"/>
      <c r="J401" s="61"/>
      <c r="K401" s="61"/>
      <c r="L401" s="62">
        <v>27153.09</v>
      </c>
      <c r="M401" s="62">
        <v>27153.09</v>
      </c>
      <c r="N401" s="40"/>
    </row>
    <row r="402" spans="1:14" x14ac:dyDescent="0.25">
      <c r="A402" s="47" t="s">
        <v>3620</v>
      </c>
      <c r="B402" s="72" t="s">
        <v>822</v>
      </c>
      <c r="C402" s="73"/>
      <c r="D402" s="73"/>
      <c r="E402" s="74" t="s">
        <v>823</v>
      </c>
      <c r="F402" s="73"/>
      <c r="G402" s="75"/>
      <c r="H402" s="75"/>
      <c r="I402" s="75"/>
      <c r="J402" s="75"/>
      <c r="K402" s="75"/>
      <c r="L402" s="76">
        <v>16940.34</v>
      </c>
      <c r="M402" s="76">
        <v>16940.34</v>
      </c>
      <c r="N402" s="40"/>
    </row>
    <row r="403" spans="1:14" x14ac:dyDescent="0.25">
      <c r="A403" s="47" t="s">
        <v>3621</v>
      </c>
      <c r="B403" s="63" t="s">
        <v>824</v>
      </c>
      <c r="C403" s="64" t="s">
        <v>104</v>
      </c>
      <c r="D403" s="65">
        <v>210102</v>
      </c>
      <c r="E403" s="66" t="s">
        <v>825</v>
      </c>
      <c r="F403" s="67" t="s">
        <v>106</v>
      </c>
      <c r="G403" s="68">
        <v>931.3</v>
      </c>
      <c r="H403" s="68">
        <v>1</v>
      </c>
      <c r="I403" s="69">
        <v>931.3</v>
      </c>
      <c r="J403" s="69">
        <v>2.98</v>
      </c>
      <c r="K403" s="69">
        <v>0.96</v>
      </c>
      <c r="L403" s="69">
        <v>3669.32</v>
      </c>
      <c r="M403" s="69">
        <v>3669.32</v>
      </c>
      <c r="N403" s="40"/>
    </row>
    <row r="404" spans="1:14" x14ac:dyDescent="0.25">
      <c r="A404" s="47" t="s">
        <v>3622</v>
      </c>
      <c r="B404" s="63" t="s">
        <v>826</v>
      </c>
      <c r="C404" s="64" t="s">
        <v>104</v>
      </c>
      <c r="D404" s="65">
        <v>200403</v>
      </c>
      <c r="E404" s="66" t="s">
        <v>827</v>
      </c>
      <c r="F404" s="67" t="s">
        <v>106</v>
      </c>
      <c r="G404" s="68">
        <v>931.3</v>
      </c>
      <c r="H404" s="68">
        <v>1</v>
      </c>
      <c r="I404" s="69">
        <v>931.3</v>
      </c>
      <c r="J404" s="69">
        <v>2.3199999999999998</v>
      </c>
      <c r="K404" s="69">
        <v>11.93</v>
      </c>
      <c r="L404" s="69">
        <v>13271.02</v>
      </c>
      <c r="M404" s="69">
        <v>13271.02</v>
      </c>
      <c r="N404" s="40"/>
    </row>
    <row r="405" spans="1:14" x14ac:dyDescent="0.25">
      <c r="A405" s="47" t="s">
        <v>3623</v>
      </c>
      <c r="B405" s="72" t="s">
        <v>828</v>
      </c>
      <c r="C405" s="73"/>
      <c r="D405" s="73"/>
      <c r="E405" s="74" t="s">
        <v>829</v>
      </c>
      <c r="F405" s="73"/>
      <c r="G405" s="75"/>
      <c r="H405" s="75"/>
      <c r="I405" s="75"/>
      <c r="J405" s="75"/>
      <c r="K405" s="75"/>
      <c r="L405" s="76">
        <v>8723</v>
      </c>
      <c r="M405" s="76">
        <v>8723</v>
      </c>
      <c r="N405" s="40"/>
    </row>
    <row r="406" spans="1:14" x14ac:dyDescent="0.25">
      <c r="A406" s="47" t="s">
        <v>3624</v>
      </c>
      <c r="B406" s="63" t="s">
        <v>830</v>
      </c>
      <c r="C406" s="64" t="s">
        <v>104</v>
      </c>
      <c r="D406" s="65">
        <v>210102</v>
      </c>
      <c r="E406" s="66" t="s">
        <v>825</v>
      </c>
      <c r="F406" s="67" t="s">
        <v>106</v>
      </c>
      <c r="G406" s="68">
        <v>479.55</v>
      </c>
      <c r="H406" s="68">
        <v>1</v>
      </c>
      <c r="I406" s="69">
        <v>479.55</v>
      </c>
      <c r="J406" s="69">
        <v>2.98</v>
      </c>
      <c r="K406" s="69">
        <v>0.96</v>
      </c>
      <c r="L406" s="69">
        <v>1889.42</v>
      </c>
      <c r="M406" s="69">
        <v>1889.42</v>
      </c>
      <c r="N406" s="40"/>
    </row>
    <row r="407" spans="1:14" x14ac:dyDescent="0.25">
      <c r="A407" s="47" t="s">
        <v>3625</v>
      </c>
      <c r="B407" s="63" t="s">
        <v>831</v>
      </c>
      <c r="C407" s="64" t="s">
        <v>104</v>
      </c>
      <c r="D407" s="65">
        <v>200403</v>
      </c>
      <c r="E407" s="66" t="s">
        <v>827</v>
      </c>
      <c r="F407" s="67" t="s">
        <v>106</v>
      </c>
      <c r="G407" s="68">
        <v>479.55</v>
      </c>
      <c r="H407" s="68">
        <v>1</v>
      </c>
      <c r="I407" s="69">
        <v>479.55</v>
      </c>
      <c r="J407" s="69">
        <v>2.3199999999999998</v>
      </c>
      <c r="K407" s="69">
        <v>11.93</v>
      </c>
      <c r="L407" s="69">
        <v>6833.58</v>
      </c>
      <c r="M407" s="69">
        <v>6833.58</v>
      </c>
      <c r="N407" s="40"/>
    </row>
    <row r="408" spans="1:14" x14ac:dyDescent="0.25">
      <c r="A408" s="47" t="s">
        <v>3626</v>
      </c>
      <c r="B408" s="72" t="s">
        <v>832</v>
      </c>
      <c r="C408" s="73"/>
      <c r="D408" s="73"/>
      <c r="E408" s="74" t="s">
        <v>805</v>
      </c>
      <c r="F408" s="73"/>
      <c r="G408" s="75"/>
      <c r="H408" s="75"/>
      <c r="I408" s="75"/>
      <c r="J408" s="75"/>
      <c r="K408" s="75"/>
      <c r="L408" s="76">
        <v>1489.75</v>
      </c>
      <c r="M408" s="76">
        <v>1489.75</v>
      </c>
      <c r="N408" s="40"/>
    </row>
    <row r="409" spans="1:14" x14ac:dyDescent="0.25">
      <c r="A409" s="47" t="s">
        <v>3627</v>
      </c>
      <c r="B409" s="63" t="s">
        <v>833</v>
      </c>
      <c r="C409" s="64" t="s">
        <v>104</v>
      </c>
      <c r="D409" s="65">
        <v>210102</v>
      </c>
      <c r="E409" s="66" t="s">
        <v>825</v>
      </c>
      <c r="F409" s="67" t="s">
        <v>106</v>
      </c>
      <c r="G409" s="68">
        <v>81.900000000000006</v>
      </c>
      <c r="H409" s="68">
        <v>1</v>
      </c>
      <c r="I409" s="69">
        <v>81.900000000000006</v>
      </c>
      <c r="J409" s="69">
        <v>2.98</v>
      </c>
      <c r="K409" s="69">
        <v>0.96</v>
      </c>
      <c r="L409" s="69">
        <v>322.68</v>
      </c>
      <c r="M409" s="69">
        <v>322.68</v>
      </c>
      <c r="N409" s="40"/>
    </row>
    <row r="410" spans="1:14" x14ac:dyDescent="0.25">
      <c r="A410" s="47" t="s">
        <v>3628</v>
      </c>
      <c r="B410" s="63" t="s">
        <v>834</v>
      </c>
      <c r="C410" s="64" t="s">
        <v>104</v>
      </c>
      <c r="D410" s="65">
        <v>200403</v>
      </c>
      <c r="E410" s="66" t="s">
        <v>827</v>
      </c>
      <c r="F410" s="67" t="s">
        <v>106</v>
      </c>
      <c r="G410" s="68">
        <v>81.900000000000006</v>
      </c>
      <c r="H410" s="68">
        <v>1</v>
      </c>
      <c r="I410" s="69">
        <v>81.900000000000006</v>
      </c>
      <c r="J410" s="69">
        <v>2.3199999999999998</v>
      </c>
      <c r="K410" s="69">
        <v>11.93</v>
      </c>
      <c r="L410" s="69">
        <v>1167.07</v>
      </c>
      <c r="M410" s="69">
        <v>1167.07</v>
      </c>
      <c r="N410" s="40"/>
    </row>
    <row r="411" spans="1:14" x14ac:dyDescent="0.25">
      <c r="A411" s="47" t="s">
        <v>3629</v>
      </c>
      <c r="B411" s="57" t="s">
        <v>835</v>
      </c>
      <c r="C411" s="60"/>
      <c r="D411" s="60"/>
      <c r="E411" s="59" t="s">
        <v>60</v>
      </c>
      <c r="F411" s="60"/>
      <c r="G411" s="61"/>
      <c r="H411" s="61"/>
      <c r="I411" s="61"/>
      <c r="J411" s="61"/>
      <c r="K411" s="61"/>
      <c r="L411" s="62">
        <v>34861.360000000001</v>
      </c>
      <c r="M411" s="62">
        <v>34861.360000000001</v>
      </c>
      <c r="N411" s="40"/>
    </row>
    <row r="412" spans="1:14" x14ac:dyDescent="0.25">
      <c r="A412" s="47" t="s">
        <v>3630</v>
      </c>
      <c r="B412" s="72" t="s">
        <v>836</v>
      </c>
      <c r="C412" s="73"/>
      <c r="D412" s="73"/>
      <c r="E412" s="74" t="s">
        <v>823</v>
      </c>
      <c r="F412" s="73"/>
      <c r="G412" s="75"/>
      <c r="H412" s="75"/>
      <c r="I412" s="75"/>
      <c r="J412" s="75"/>
      <c r="K412" s="75"/>
      <c r="L412" s="76">
        <v>10125.4</v>
      </c>
      <c r="M412" s="76">
        <v>10125.4</v>
      </c>
      <c r="N412" s="40"/>
    </row>
    <row r="413" spans="1:14" x14ac:dyDescent="0.25">
      <c r="A413" s="47" t="s">
        <v>3631</v>
      </c>
      <c r="B413" s="63" t="s">
        <v>837</v>
      </c>
      <c r="C413" s="64" t="s">
        <v>104</v>
      </c>
      <c r="D413" s="65">
        <v>261000</v>
      </c>
      <c r="E413" s="66" t="s">
        <v>838</v>
      </c>
      <c r="F413" s="67" t="s">
        <v>106</v>
      </c>
      <c r="G413" s="68">
        <v>931.5</v>
      </c>
      <c r="H413" s="68">
        <v>1</v>
      </c>
      <c r="I413" s="69">
        <v>931.5</v>
      </c>
      <c r="J413" s="69">
        <v>4.62</v>
      </c>
      <c r="K413" s="69">
        <v>6.25</v>
      </c>
      <c r="L413" s="69">
        <v>10125.4</v>
      </c>
      <c r="M413" s="69">
        <v>10125.4</v>
      </c>
      <c r="N413" s="40"/>
    </row>
    <row r="414" spans="1:14" x14ac:dyDescent="0.25">
      <c r="A414" s="47" t="s">
        <v>3632</v>
      </c>
      <c r="B414" s="72" t="s">
        <v>839</v>
      </c>
      <c r="C414" s="73"/>
      <c r="D414" s="73"/>
      <c r="E414" s="74" t="s">
        <v>840</v>
      </c>
      <c r="F414" s="73"/>
      <c r="G414" s="75"/>
      <c r="H414" s="75"/>
      <c r="I414" s="75"/>
      <c r="J414" s="75"/>
      <c r="K414" s="75"/>
      <c r="L414" s="76">
        <v>1437.01</v>
      </c>
      <c r="M414" s="76">
        <v>1437.01</v>
      </c>
      <c r="N414" s="40"/>
    </row>
    <row r="415" spans="1:14" x14ac:dyDescent="0.25">
      <c r="A415" s="47" t="s">
        <v>3633</v>
      </c>
      <c r="B415" s="63" t="s">
        <v>841</v>
      </c>
      <c r="C415" s="64" t="s">
        <v>104</v>
      </c>
      <c r="D415" s="65">
        <v>261000</v>
      </c>
      <c r="E415" s="66" t="s">
        <v>838</v>
      </c>
      <c r="F415" s="67" t="s">
        <v>106</v>
      </c>
      <c r="G415" s="68">
        <v>66.3</v>
      </c>
      <c r="H415" s="68">
        <v>1</v>
      </c>
      <c r="I415" s="69">
        <v>66.3</v>
      </c>
      <c r="J415" s="69">
        <v>4.62</v>
      </c>
      <c r="K415" s="69">
        <v>6.25</v>
      </c>
      <c r="L415" s="69">
        <v>720.68</v>
      </c>
      <c r="M415" s="69">
        <v>720.68</v>
      </c>
      <c r="N415" s="40"/>
    </row>
    <row r="416" spans="1:14" x14ac:dyDescent="0.25">
      <c r="A416" s="47" t="s">
        <v>3634</v>
      </c>
      <c r="B416" s="63" t="s">
        <v>842</v>
      </c>
      <c r="C416" s="64" t="s">
        <v>104</v>
      </c>
      <c r="D416" s="65">
        <v>261000</v>
      </c>
      <c r="E416" s="66" t="s">
        <v>838</v>
      </c>
      <c r="F416" s="67" t="s">
        <v>106</v>
      </c>
      <c r="G416" s="68">
        <v>65.900000000000006</v>
      </c>
      <c r="H416" s="68">
        <v>1</v>
      </c>
      <c r="I416" s="69">
        <v>65.900000000000006</v>
      </c>
      <c r="J416" s="69">
        <v>4.62</v>
      </c>
      <c r="K416" s="69">
        <v>6.25</v>
      </c>
      <c r="L416" s="69">
        <v>716.33</v>
      </c>
      <c r="M416" s="69">
        <v>716.33</v>
      </c>
      <c r="N416" s="40"/>
    </row>
    <row r="417" spans="1:14" x14ac:dyDescent="0.25">
      <c r="A417" s="47" t="s">
        <v>3635</v>
      </c>
      <c r="B417" s="72" t="s">
        <v>843</v>
      </c>
      <c r="C417" s="73"/>
      <c r="D417" s="73"/>
      <c r="E417" s="74" t="s">
        <v>829</v>
      </c>
      <c r="F417" s="73"/>
      <c r="G417" s="75"/>
      <c r="H417" s="75"/>
      <c r="I417" s="75"/>
      <c r="J417" s="75"/>
      <c r="K417" s="75"/>
      <c r="L417" s="76">
        <v>5212.7</v>
      </c>
      <c r="M417" s="76">
        <v>5212.7</v>
      </c>
      <c r="N417" s="40"/>
    </row>
    <row r="418" spans="1:14" x14ac:dyDescent="0.25">
      <c r="A418" s="47" t="s">
        <v>3636</v>
      </c>
      <c r="B418" s="63" t="s">
        <v>844</v>
      </c>
      <c r="C418" s="64" t="s">
        <v>104</v>
      </c>
      <c r="D418" s="65">
        <v>261000</v>
      </c>
      <c r="E418" s="66" t="s">
        <v>838</v>
      </c>
      <c r="F418" s="67" t="s">
        <v>106</v>
      </c>
      <c r="G418" s="68">
        <v>479.55</v>
      </c>
      <c r="H418" s="68">
        <v>1</v>
      </c>
      <c r="I418" s="69">
        <v>479.55</v>
      </c>
      <c r="J418" s="69">
        <v>4.62</v>
      </c>
      <c r="K418" s="69">
        <v>6.25</v>
      </c>
      <c r="L418" s="69">
        <v>5212.7</v>
      </c>
      <c r="M418" s="69">
        <v>5212.7</v>
      </c>
      <c r="N418" s="40"/>
    </row>
    <row r="419" spans="1:14" x14ac:dyDescent="0.25">
      <c r="A419" s="47" t="s">
        <v>3637</v>
      </c>
      <c r="B419" s="72" t="s">
        <v>845</v>
      </c>
      <c r="C419" s="73"/>
      <c r="D419" s="73"/>
      <c r="E419" s="74" t="s">
        <v>785</v>
      </c>
      <c r="F419" s="73"/>
      <c r="G419" s="75"/>
      <c r="H419" s="75"/>
      <c r="I419" s="75"/>
      <c r="J419" s="75"/>
      <c r="K419" s="75"/>
      <c r="L419" s="76">
        <v>10821.09</v>
      </c>
      <c r="M419" s="76">
        <v>10821.09</v>
      </c>
      <c r="N419" s="40"/>
    </row>
    <row r="420" spans="1:14" x14ac:dyDescent="0.25">
      <c r="A420" s="47" t="s">
        <v>3638</v>
      </c>
      <c r="B420" s="63" t="s">
        <v>846</v>
      </c>
      <c r="C420" s="64" t="s">
        <v>104</v>
      </c>
      <c r="D420" s="65">
        <v>261703</v>
      </c>
      <c r="E420" s="66" t="s">
        <v>733</v>
      </c>
      <c r="F420" s="67" t="s">
        <v>106</v>
      </c>
      <c r="G420" s="68">
        <v>975</v>
      </c>
      <c r="H420" s="68">
        <v>1</v>
      </c>
      <c r="I420" s="69">
        <v>975</v>
      </c>
      <c r="J420" s="69">
        <v>3.39</v>
      </c>
      <c r="K420" s="69">
        <v>7.02</v>
      </c>
      <c r="L420" s="69">
        <v>10149.75</v>
      </c>
      <c r="M420" s="69">
        <v>10149.75</v>
      </c>
      <c r="N420" s="40"/>
    </row>
    <row r="421" spans="1:14" x14ac:dyDescent="0.25">
      <c r="A421" s="47" t="s">
        <v>3639</v>
      </c>
      <c r="B421" s="63" t="s">
        <v>847</v>
      </c>
      <c r="C421" s="64" t="s">
        <v>104</v>
      </c>
      <c r="D421" s="65">
        <v>261703</v>
      </c>
      <c r="E421" s="66" t="s">
        <v>733</v>
      </c>
      <c r="F421" s="67" t="s">
        <v>106</v>
      </c>
      <c r="G421" s="68">
        <v>64.489999999999995</v>
      </c>
      <c r="H421" s="68">
        <v>1</v>
      </c>
      <c r="I421" s="69">
        <v>64.489999999999995</v>
      </c>
      <c r="J421" s="69">
        <v>3.39</v>
      </c>
      <c r="K421" s="69">
        <v>7.02</v>
      </c>
      <c r="L421" s="69">
        <v>671.34</v>
      </c>
      <c r="M421" s="69">
        <v>671.34</v>
      </c>
      <c r="N421" s="40"/>
    </row>
    <row r="422" spans="1:14" x14ac:dyDescent="0.25">
      <c r="A422" s="47" t="s">
        <v>3640</v>
      </c>
      <c r="B422" s="72" t="s">
        <v>848</v>
      </c>
      <c r="C422" s="73"/>
      <c r="D422" s="73"/>
      <c r="E422" s="74" t="s">
        <v>805</v>
      </c>
      <c r="F422" s="73"/>
      <c r="G422" s="75"/>
      <c r="H422" s="75"/>
      <c r="I422" s="75"/>
      <c r="J422" s="75"/>
      <c r="K422" s="75"/>
      <c r="L422" s="76">
        <v>890.25</v>
      </c>
      <c r="M422" s="76">
        <v>890.25</v>
      </c>
      <c r="N422" s="40"/>
    </row>
    <row r="423" spans="1:14" x14ac:dyDescent="0.25">
      <c r="A423" s="47" t="s">
        <v>3641</v>
      </c>
      <c r="B423" s="63" t="s">
        <v>849</v>
      </c>
      <c r="C423" s="64" t="s">
        <v>104</v>
      </c>
      <c r="D423" s="65">
        <v>261000</v>
      </c>
      <c r="E423" s="66" t="s">
        <v>838</v>
      </c>
      <c r="F423" s="67" t="s">
        <v>106</v>
      </c>
      <c r="G423" s="68">
        <v>81.900000000000006</v>
      </c>
      <c r="H423" s="68">
        <v>1</v>
      </c>
      <c r="I423" s="69">
        <v>81.900000000000006</v>
      </c>
      <c r="J423" s="69">
        <v>4.62</v>
      </c>
      <c r="K423" s="69">
        <v>6.25</v>
      </c>
      <c r="L423" s="69">
        <v>890.25</v>
      </c>
      <c r="M423" s="69">
        <v>890.25</v>
      </c>
      <c r="N423" s="40"/>
    </row>
    <row r="424" spans="1:14" x14ac:dyDescent="0.25">
      <c r="A424" s="47" t="s">
        <v>3642</v>
      </c>
      <c r="B424" s="72" t="s">
        <v>850</v>
      </c>
      <c r="C424" s="73"/>
      <c r="D424" s="73"/>
      <c r="E424" s="74" t="s">
        <v>851</v>
      </c>
      <c r="F424" s="73"/>
      <c r="G424" s="75"/>
      <c r="H424" s="75"/>
      <c r="I424" s="75"/>
      <c r="J424" s="75"/>
      <c r="K424" s="75"/>
      <c r="L424" s="76">
        <v>5303.23</v>
      </c>
      <c r="M424" s="76">
        <v>5303.23</v>
      </c>
      <c r="N424" s="40"/>
    </row>
    <row r="425" spans="1:14" x14ac:dyDescent="0.3">
      <c r="A425" s="47" t="s">
        <v>3643</v>
      </c>
      <c r="B425" s="63" t="s">
        <v>852</v>
      </c>
      <c r="C425" s="64" t="s">
        <v>104</v>
      </c>
      <c r="D425" s="65">
        <v>261602</v>
      </c>
      <c r="E425" s="66" t="s">
        <v>730</v>
      </c>
      <c r="F425" s="67" t="s">
        <v>106</v>
      </c>
      <c r="G425" s="68">
        <v>251.1</v>
      </c>
      <c r="H425" s="68">
        <v>1</v>
      </c>
      <c r="I425" s="69">
        <v>251.1</v>
      </c>
      <c r="J425" s="69">
        <v>9.39</v>
      </c>
      <c r="K425" s="69">
        <v>11.73</v>
      </c>
      <c r="L425" s="69">
        <v>5303.23</v>
      </c>
      <c r="M425" s="69">
        <v>5303.23</v>
      </c>
      <c r="N425" s="41"/>
    </row>
    <row r="426" spans="1:14" x14ac:dyDescent="0.25">
      <c r="A426" s="47" t="s">
        <v>3644</v>
      </c>
      <c r="B426" s="72" t="s">
        <v>853</v>
      </c>
      <c r="C426" s="73"/>
      <c r="D426" s="73"/>
      <c r="E426" s="74" t="s">
        <v>854</v>
      </c>
      <c r="F426" s="73"/>
      <c r="G426" s="75"/>
      <c r="H426" s="75"/>
      <c r="I426" s="75"/>
      <c r="J426" s="75"/>
      <c r="K426" s="75"/>
      <c r="L426" s="76">
        <v>761.25</v>
      </c>
      <c r="M426" s="76">
        <v>761.25</v>
      </c>
      <c r="N426" s="40"/>
    </row>
    <row r="427" spans="1:14" x14ac:dyDescent="0.25">
      <c r="A427" s="47" t="s">
        <v>3645</v>
      </c>
      <c r="B427" s="63" t="s">
        <v>855</v>
      </c>
      <c r="C427" s="64" t="s">
        <v>104</v>
      </c>
      <c r="D427" s="65">
        <v>261620</v>
      </c>
      <c r="E427" s="66" t="s">
        <v>856</v>
      </c>
      <c r="F427" s="67" t="s">
        <v>106</v>
      </c>
      <c r="G427" s="68">
        <v>7.2</v>
      </c>
      <c r="H427" s="68">
        <v>1</v>
      </c>
      <c r="I427" s="69">
        <v>7.2</v>
      </c>
      <c r="J427" s="69">
        <v>2.0099999999999998</v>
      </c>
      <c r="K427" s="69">
        <v>103.72</v>
      </c>
      <c r="L427" s="69">
        <v>761.25</v>
      </c>
      <c r="M427" s="69">
        <v>761.25</v>
      </c>
      <c r="N427" s="40"/>
    </row>
    <row r="428" spans="1:14" x14ac:dyDescent="0.25">
      <c r="A428" s="47" t="s">
        <v>3646</v>
      </c>
      <c r="B428" s="72" t="s">
        <v>857</v>
      </c>
      <c r="C428" s="73"/>
      <c r="D428" s="73"/>
      <c r="E428" s="74" t="s">
        <v>858</v>
      </c>
      <c r="F428" s="73"/>
      <c r="G428" s="75"/>
      <c r="H428" s="75"/>
      <c r="I428" s="75"/>
      <c r="J428" s="75"/>
      <c r="K428" s="75"/>
      <c r="L428" s="76">
        <v>310.43</v>
      </c>
      <c r="M428" s="76">
        <v>310.43</v>
      </c>
      <c r="N428" s="40"/>
    </row>
    <row r="429" spans="1:14" x14ac:dyDescent="0.25">
      <c r="A429" s="47" t="s">
        <v>3647</v>
      </c>
      <c r="B429" s="63" t="s">
        <v>859</v>
      </c>
      <c r="C429" s="64" t="s">
        <v>104</v>
      </c>
      <c r="D429" s="65">
        <v>261700</v>
      </c>
      <c r="E429" s="66" t="s">
        <v>860</v>
      </c>
      <c r="F429" s="67" t="s">
        <v>123</v>
      </c>
      <c r="G429" s="68">
        <v>33.1</v>
      </c>
      <c r="H429" s="68">
        <v>1</v>
      </c>
      <c r="I429" s="69">
        <v>33.1</v>
      </c>
      <c r="J429" s="69">
        <v>0.59</v>
      </c>
      <c r="K429" s="69">
        <v>7.88</v>
      </c>
      <c r="L429" s="69">
        <v>280.35000000000002</v>
      </c>
      <c r="M429" s="69">
        <v>280.35000000000002</v>
      </c>
      <c r="N429" s="40"/>
    </row>
    <row r="430" spans="1:14" x14ac:dyDescent="0.25">
      <c r="A430" s="47" t="s">
        <v>3648</v>
      </c>
      <c r="B430" s="63" t="s">
        <v>861</v>
      </c>
      <c r="C430" s="64" t="s">
        <v>104</v>
      </c>
      <c r="D430" s="65">
        <v>261703</v>
      </c>
      <c r="E430" s="66" t="s">
        <v>733</v>
      </c>
      <c r="F430" s="67" t="s">
        <v>106</v>
      </c>
      <c r="G430" s="68">
        <v>2.89</v>
      </c>
      <c r="H430" s="68">
        <v>1</v>
      </c>
      <c r="I430" s="69">
        <v>2.89</v>
      </c>
      <c r="J430" s="69">
        <v>3.39</v>
      </c>
      <c r="K430" s="69">
        <v>7.02</v>
      </c>
      <c r="L430" s="69">
        <v>30.08</v>
      </c>
      <c r="M430" s="69">
        <v>30.08</v>
      </c>
      <c r="N430" s="40"/>
    </row>
    <row r="431" spans="1:14" x14ac:dyDescent="0.25">
      <c r="A431" s="47" t="s">
        <v>3649</v>
      </c>
      <c r="B431" s="57" t="s">
        <v>862</v>
      </c>
      <c r="C431" s="60"/>
      <c r="D431" s="60"/>
      <c r="E431" s="59" t="s">
        <v>62</v>
      </c>
      <c r="F431" s="60"/>
      <c r="G431" s="61"/>
      <c r="H431" s="61"/>
      <c r="I431" s="61"/>
      <c r="J431" s="61"/>
      <c r="K431" s="61"/>
      <c r="L431" s="62">
        <v>86065.23000000001</v>
      </c>
      <c r="M431" s="62">
        <v>86065.23000000001</v>
      </c>
      <c r="N431" s="40"/>
    </row>
    <row r="432" spans="1:14" ht="24" x14ac:dyDescent="0.3">
      <c r="A432" s="47" t="s">
        <v>3650</v>
      </c>
      <c r="B432" s="63" t="s">
        <v>863</v>
      </c>
      <c r="C432" s="64" t="s">
        <v>104</v>
      </c>
      <c r="D432" s="65">
        <v>201410</v>
      </c>
      <c r="E432" s="70" t="s">
        <v>3181</v>
      </c>
      <c r="F432" s="67" t="s">
        <v>106</v>
      </c>
      <c r="G432" s="68">
        <v>66.3</v>
      </c>
      <c r="H432" s="68">
        <v>1</v>
      </c>
      <c r="I432" s="69">
        <v>66.3</v>
      </c>
      <c r="J432" s="69">
        <v>17.87</v>
      </c>
      <c r="K432" s="69">
        <v>36.909999999999997</v>
      </c>
      <c r="L432" s="69">
        <v>3631.91</v>
      </c>
      <c r="M432" s="69">
        <v>3631.91</v>
      </c>
      <c r="N432" s="41"/>
    </row>
    <row r="433" spans="1:14" ht="24" x14ac:dyDescent="0.3">
      <c r="A433" s="47" t="s">
        <v>3651</v>
      </c>
      <c r="B433" s="63" t="s">
        <v>864</v>
      </c>
      <c r="C433" s="64" t="s">
        <v>104</v>
      </c>
      <c r="D433" s="65">
        <v>201410</v>
      </c>
      <c r="E433" s="70" t="s">
        <v>3181</v>
      </c>
      <c r="F433" s="67" t="s">
        <v>106</v>
      </c>
      <c r="G433" s="68">
        <v>65.900000000000006</v>
      </c>
      <c r="H433" s="68">
        <v>1</v>
      </c>
      <c r="I433" s="69">
        <v>65.900000000000006</v>
      </c>
      <c r="J433" s="69">
        <v>17.87</v>
      </c>
      <c r="K433" s="69">
        <v>36.909999999999997</v>
      </c>
      <c r="L433" s="69">
        <v>3610</v>
      </c>
      <c r="M433" s="69">
        <v>3610</v>
      </c>
      <c r="N433" s="41"/>
    </row>
    <row r="434" spans="1:14" x14ac:dyDescent="0.25">
      <c r="A434" s="47" t="s">
        <v>3652</v>
      </c>
      <c r="B434" s="63" t="s">
        <v>865</v>
      </c>
      <c r="C434" s="64" t="s">
        <v>270</v>
      </c>
      <c r="D434" s="77" t="s">
        <v>866</v>
      </c>
      <c r="E434" s="66" t="s">
        <v>867</v>
      </c>
      <c r="F434" s="67" t="s">
        <v>106</v>
      </c>
      <c r="G434" s="68">
        <v>167.4</v>
      </c>
      <c r="H434" s="68">
        <v>1</v>
      </c>
      <c r="I434" s="69">
        <v>167.4</v>
      </c>
      <c r="J434" s="69">
        <v>398.12</v>
      </c>
      <c r="K434" s="69">
        <v>36.15</v>
      </c>
      <c r="L434" s="69">
        <v>72696.789999999994</v>
      </c>
      <c r="M434" s="69">
        <v>72696.789999999994</v>
      </c>
      <c r="N434" s="40"/>
    </row>
    <row r="435" spans="1:14" x14ac:dyDescent="0.25">
      <c r="A435" s="47" t="s">
        <v>3653</v>
      </c>
      <c r="B435" s="63" t="s">
        <v>868</v>
      </c>
      <c r="C435" s="64" t="s">
        <v>270</v>
      </c>
      <c r="D435" s="77" t="s">
        <v>746</v>
      </c>
      <c r="E435" s="66" t="s">
        <v>747</v>
      </c>
      <c r="F435" s="67" t="s">
        <v>123</v>
      </c>
      <c r="G435" s="68">
        <v>20.7</v>
      </c>
      <c r="H435" s="68">
        <v>1</v>
      </c>
      <c r="I435" s="69">
        <v>20.7</v>
      </c>
      <c r="J435" s="69">
        <v>134.30000000000001</v>
      </c>
      <c r="K435" s="69">
        <v>29.91</v>
      </c>
      <c r="L435" s="69">
        <v>3399.14</v>
      </c>
      <c r="M435" s="69">
        <v>3399.14</v>
      </c>
      <c r="N435" s="40"/>
    </row>
    <row r="436" spans="1:14" ht="24" x14ac:dyDescent="0.3">
      <c r="A436" s="47" t="s">
        <v>3654</v>
      </c>
      <c r="B436" s="63" t="s">
        <v>869</v>
      </c>
      <c r="C436" s="64" t="s">
        <v>104</v>
      </c>
      <c r="D436" s="65">
        <v>270210</v>
      </c>
      <c r="E436" s="70" t="s">
        <v>3174</v>
      </c>
      <c r="F436" s="67" t="s">
        <v>106</v>
      </c>
      <c r="G436" s="68">
        <v>127.2</v>
      </c>
      <c r="H436" s="68">
        <v>1</v>
      </c>
      <c r="I436" s="69">
        <v>127.2</v>
      </c>
      <c r="J436" s="69">
        <v>11.84</v>
      </c>
      <c r="K436" s="69">
        <v>4.6399999999999997</v>
      </c>
      <c r="L436" s="69">
        <v>2096.25</v>
      </c>
      <c r="M436" s="69">
        <v>2096.25</v>
      </c>
      <c r="N436" s="41"/>
    </row>
    <row r="437" spans="1:14" x14ac:dyDescent="0.25">
      <c r="A437" s="47" t="s">
        <v>3655</v>
      </c>
      <c r="B437" s="63" t="s">
        <v>870</v>
      </c>
      <c r="C437" s="64" t="s">
        <v>270</v>
      </c>
      <c r="D437" s="77" t="s">
        <v>871</v>
      </c>
      <c r="E437" s="66" t="s">
        <v>872</v>
      </c>
      <c r="F437" s="67" t="s">
        <v>873</v>
      </c>
      <c r="G437" s="68">
        <v>1</v>
      </c>
      <c r="H437" s="68">
        <v>1</v>
      </c>
      <c r="I437" s="69">
        <v>1</v>
      </c>
      <c r="J437" s="69">
        <v>315.57</v>
      </c>
      <c r="K437" s="69">
        <v>0</v>
      </c>
      <c r="L437" s="69">
        <v>315.57</v>
      </c>
      <c r="M437" s="69">
        <v>315.57</v>
      </c>
      <c r="N437" s="40"/>
    </row>
    <row r="438" spans="1:14" x14ac:dyDescent="0.25">
      <c r="A438" s="47" t="s">
        <v>3656</v>
      </c>
      <c r="B438" s="63" t="s">
        <v>874</v>
      </c>
      <c r="C438" s="64" t="s">
        <v>270</v>
      </c>
      <c r="D438" s="77" t="s">
        <v>871</v>
      </c>
      <c r="E438" s="66" t="s">
        <v>872</v>
      </c>
      <c r="F438" s="67" t="s">
        <v>873</v>
      </c>
      <c r="G438" s="68">
        <v>1</v>
      </c>
      <c r="H438" s="68">
        <v>1</v>
      </c>
      <c r="I438" s="69">
        <v>1</v>
      </c>
      <c r="J438" s="69">
        <v>315.57</v>
      </c>
      <c r="K438" s="69">
        <v>0</v>
      </c>
      <c r="L438" s="69">
        <v>315.57</v>
      </c>
      <c r="M438" s="69">
        <v>315.57</v>
      </c>
      <c r="N438" s="40"/>
    </row>
    <row r="439" spans="1:14" x14ac:dyDescent="0.25">
      <c r="A439" s="47" t="s">
        <v>3657</v>
      </c>
      <c r="B439" s="51">
        <v>5</v>
      </c>
      <c r="C439" s="71"/>
      <c r="D439" s="71"/>
      <c r="E439" s="53" t="s">
        <v>7</v>
      </c>
      <c r="F439" s="54" t="s">
        <v>101</v>
      </c>
      <c r="G439" s="55">
        <v>1</v>
      </c>
      <c r="H439" s="55">
        <v>1</v>
      </c>
      <c r="I439" s="56"/>
      <c r="J439" s="56"/>
      <c r="K439" s="56"/>
      <c r="L439" s="55">
        <v>296637.28999999998</v>
      </c>
      <c r="M439" s="55">
        <v>296637.28999999998</v>
      </c>
      <c r="N439" s="40"/>
    </row>
    <row r="440" spans="1:14" x14ac:dyDescent="0.25">
      <c r="A440" s="47" t="s">
        <v>3658</v>
      </c>
      <c r="B440" s="57" t="s">
        <v>875</v>
      </c>
      <c r="C440" s="60"/>
      <c r="D440" s="60"/>
      <c r="E440" s="59" t="s">
        <v>20</v>
      </c>
      <c r="F440" s="60"/>
      <c r="G440" s="61"/>
      <c r="H440" s="61"/>
      <c r="I440" s="61"/>
      <c r="J440" s="61"/>
      <c r="K440" s="61"/>
      <c r="L440" s="62">
        <v>843.43</v>
      </c>
      <c r="M440" s="62">
        <v>843.43</v>
      </c>
      <c r="N440" s="40"/>
    </row>
    <row r="441" spans="1:14" ht="24" x14ac:dyDescent="0.3">
      <c r="A441" s="47" t="s">
        <v>3659</v>
      </c>
      <c r="B441" s="63" t="s">
        <v>876</v>
      </c>
      <c r="C441" s="64" t="s">
        <v>104</v>
      </c>
      <c r="D441" s="65">
        <v>20701</v>
      </c>
      <c r="E441" s="66" t="s">
        <v>877</v>
      </c>
      <c r="F441" s="67" t="s">
        <v>106</v>
      </c>
      <c r="G441" s="68">
        <v>197.99</v>
      </c>
      <c r="H441" s="68">
        <v>1</v>
      </c>
      <c r="I441" s="69">
        <v>197.99</v>
      </c>
      <c r="J441" s="69">
        <v>2.98</v>
      </c>
      <c r="K441" s="69">
        <v>1.28</v>
      </c>
      <c r="L441" s="69">
        <v>843.43</v>
      </c>
      <c r="M441" s="69">
        <v>843.43</v>
      </c>
      <c r="N441" s="41"/>
    </row>
    <row r="442" spans="1:14" x14ac:dyDescent="0.25">
      <c r="A442" s="47" t="s">
        <v>3660</v>
      </c>
      <c r="B442" s="57" t="s">
        <v>878</v>
      </c>
      <c r="C442" s="60"/>
      <c r="D442" s="60"/>
      <c r="E442" s="59" t="s">
        <v>22</v>
      </c>
      <c r="F442" s="60"/>
      <c r="G442" s="61"/>
      <c r="H442" s="61"/>
      <c r="I442" s="61"/>
      <c r="J442" s="61"/>
      <c r="K442" s="61"/>
      <c r="L442" s="62">
        <v>502.56</v>
      </c>
      <c r="M442" s="62">
        <v>502.56</v>
      </c>
      <c r="N442" s="40"/>
    </row>
    <row r="443" spans="1:14" x14ac:dyDescent="0.25">
      <c r="A443" s="47" t="s">
        <v>3661</v>
      </c>
      <c r="B443" s="83" t="s">
        <v>5499</v>
      </c>
      <c r="C443" s="64" t="s">
        <v>104</v>
      </c>
      <c r="D443" s="65">
        <v>30101</v>
      </c>
      <c r="E443" s="70" t="s">
        <v>782</v>
      </c>
      <c r="F443" s="84" t="s">
        <v>145</v>
      </c>
      <c r="G443" s="68">
        <v>13.86</v>
      </c>
      <c r="H443" s="68">
        <v>1</v>
      </c>
      <c r="I443" s="85">
        <v>13.86</v>
      </c>
      <c r="J443" s="69">
        <v>28.5</v>
      </c>
      <c r="K443" s="69">
        <v>7.76</v>
      </c>
      <c r="L443" s="69">
        <v>502.56</v>
      </c>
      <c r="M443" s="69">
        <v>502.56</v>
      </c>
      <c r="N443" s="40"/>
    </row>
    <row r="444" spans="1:14" x14ac:dyDescent="0.25">
      <c r="A444" s="47" t="s">
        <v>3662</v>
      </c>
      <c r="B444" s="57" t="s">
        <v>879</v>
      </c>
      <c r="C444" s="60"/>
      <c r="D444" s="60"/>
      <c r="E444" s="59" t="s">
        <v>24</v>
      </c>
      <c r="F444" s="60"/>
      <c r="G444" s="61"/>
      <c r="H444" s="61"/>
      <c r="I444" s="61"/>
      <c r="J444" s="61"/>
      <c r="K444" s="61"/>
      <c r="L444" s="62">
        <v>1277.02</v>
      </c>
      <c r="M444" s="62">
        <v>1277.02</v>
      </c>
      <c r="N444" s="40"/>
    </row>
    <row r="445" spans="1:14" ht="24" x14ac:dyDescent="0.3">
      <c r="A445" s="47" t="s">
        <v>3663</v>
      </c>
      <c r="B445" s="63" t="s">
        <v>880</v>
      </c>
      <c r="C445" s="64" t="s">
        <v>104</v>
      </c>
      <c r="D445" s="65">
        <v>41140</v>
      </c>
      <c r="E445" s="66" t="s">
        <v>881</v>
      </c>
      <c r="F445" s="67" t="s">
        <v>106</v>
      </c>
      <c r="G445" s="68">
        <v>197.99</v>
      </c>
      <c r="H445" s="68">
        <v>1</v>
      </c>
      <c r="I445" s="69">
        <v>197.99</v>
      </c>
      <c r="J445" s="69">
        <v>0</v>
      </c>
      <c r="K445" s="69">
        <v>2.15</v>
      </c>
      <c r="L445" s="69">
        <v>425.67</v>
      </c>
      <c r="M445" s="69">
        <v>425.67</v>
      </c>
      <c r="N445" s="41"/>
    </row>
    <row r="446" spans="1:14" x14ac:dyDescent="0.25">
      <c r="A446" s="47" t="s">
        <v>3664</v>
      </c>
      <c r="B446" s="63" t="s">
        <v>882</v>
      </c>
      <c r="C446" s="64" t="s">
        <v>104</v>
      </c>
      <c r="D446" s="65">
        <v>41002</v>
      </c>
      <c r="E446" s="66" t="s">
        <v>787</v>
      </c>
      <c r="F446" s="67" t="s">
        <v>106</v>
      </c>
      <c r="G446" s="68">
        <v>197.99</v>
      </c>
      <c r="H446" s="68">
        <v>1</v>
      </c>
      <c r="I446" s="69">
        <v>197.99</v>
      </c>
      <c r="J446" s="69">
        <v>0</v>
      </c>
      <c r="K446" s="69">
        <v>4.3</v>
      </c>
      <c r="L446" s="69">
        <v>851.35</v>
      </c>
      <c r="M446" s="69">
        <v>851.35</v>
      </c>
      <c r="N446" s="40"/>
    </row>
    <row r="447" spans="1:14" x14ac:dyDescent="0.25">
      <c r="A447" s="47" t="s">
        <v>3665</v>
      </c>
      <c r="B447" s="57" t="s">
        <v>883</v>
      </c>
      <c r="C447" s="60"/>
      <c r="D447" s="60"/>
      <c r="E447" s="59" t="s">
        <v>26</v>
      </c>
      <c r="F447" s="60"/>
      <c r="G447" s="61"/>
      <c r="H447" s="61"/>
      <c r="I447" s="61"/>
      <c r="J447" s="61"/>
      <c r="K447" s="61"/>
      <c r="L447" s="62">
        <v>25258.53</v>
      </c>
      <c r="M447" s="62">
        <v>25258.53</v>
      </c>
      <c r="N447" s="40"/>
    </row>
    <row r="448" spans="1:14" x14ac:dyDescent="0.25">
      <c r="A448" s="47" t="s">
        <v>3666</v>
      </c>
      <c r="B448" s="72" t="s">
        <v>884</v>
      </c>
      <c r="C448" s="73"/>
      <c r="D448" s="73"/>
      <c r="E448" s="74" t="s">
        <v>885</v>
      </c>
      <c r="F448" s="73"/>
      <c r="G448" s="75"/>
      <c r="H448" s="75"/>
      <c r="I448" s="75"/>
      <c r="J448" s="75"/>
      <c r="K448" s="75"/>
      <c r="L448" s="76">
        <v>16014.68</v>
      </c>
      <c r="M448" s="76">
        <v>16014.68</v>
      </c>
      <c r="N448" s="40"/>
    </row>
    <row r="449" spans="1:14" x14ac:dyDescent="0.25">
      <c r="A449" s="47" t="s">
        <v>3667</v>
      </c>
      <c r="B449" s="63" t="s">
        <v>886</v>
      </c>
      <c r="C449" s="64" t="s">
        <v>104</v>
      </c>
      <c r="D449" s="65">
        <v>50302</v>
      </c>
      <c r="E449" s="66" t="s">
        <v>887</v>
      </c>
      <c r="F449" s="67" t="s">
        <v>123</v>
      </c>
      <c r="G449" s="68">
        <v>200</v>
      </c>
      <c r="H449" s="68">
        <v>1</v>
      </c>
      <c r="I449" s="69">
        <v>200</v>
      </c>
      <c r="J449" s="69">
        <v>26.69</v>
      </c>
      <c r="K449" s="69">
        <v>30.06</v>
      </c>
      <c r="L449" s="69">
        <v>11350</v>
      </c>
      <c r="M449" s="69">
        <v>11350</v>
      </c>
      <c r="N449" s="40"/>
    </row>
    <row r="450" spans="1:14" x14ac:dyDescent="0.25">
      <c r="A450" s="47" t="s">
        <v>3668</v>
      </c>
      <c r="B450" s="63" t="s">
        <v>888</v>
      </c>
      <c r="C450" s="64" t="s">
        <v>104</v>
      </c>
      <c r="D450" s="65">
        <v>52014</v>
      </c>
      <c r="E450" s="66" t="s">
        <v>797</v>
      </c>
      <c r="F450" s="67" t="s">
        <v>795</v>
      </c>
      <c r="G450" s="68">
        <v>89.6</v>
      </c>
      <c r="H450" s="68">
        <v>1</v>
      </c>
      <c r="I450" s="69">
        <v>89.6</v>
      </c>
      <c r="J450" s="69">
        <v>10.88</v>
      </c>
      <c r="K450" s="69">
        <v>2.0699999999999998</v>
      </c>
      <c r="L450" s="69">
        <v>1160.32</v>
      </c>
      <c r="M450" s="69">
        <v>1160.32</v>
      </c>
      <c r="N450" s="40"/>
    </row>
    <row r="451" spans="1:14" x14ac:dyDescent="0.25">
      <c r="A451" s="47" t="s">
        <v>3669</v>
      </c>
      <c r="B451" s="63" t="s">
        <v>889</v>
      </c>
      <c r="C451" s="64" t="s">
        <v>104</v>
      </c>
      <c r="D451" s="65">
        <v>52005</v>
      </c>
      <c r="E451" s="66" t="s">
        <v>890</v>
      </c>
      <c r="F451" s="67" t="s">
        <v>795</v>
      </c>
      <c r="G451" s="68">
        <v>348</v>
      </c>
      <c r="H451" s="68">
        <v>1</v>
      </c>
      <c r="I451" s="69">
        <v>348</v>
      </c>
      <c r="J451" s="69">
        <v>7.7</v>
      </c>
      <c r="K451" s="69">
        <v>2.37</v>
      </c>
      <c r="L451" s="69">
        <v>3504.36</v>
      </c>
      <c r="M451" s="69">
        <v>3504.36</v>
      </c>
      <c r="N451" s="40"/>
    </row>
    <row r="452" spans="1:14" x14ac:dyDescent="0.25">
      <c r="A452" s="47" t="s">
        <v>3670</v>
      </c>
      <c r="B452" s="72" t="s">
        <v>891</v>
      </c>
      <c r="C452" s="73"/>
      <c r="D452" s="73"/>
      <c r="E452" s="74" t="s">
        <v>892</v>
      </c>
      <c r="F452" s="73"/>
      <c r="G452" s="75"/>
      <c r="H452" s="75"/>
      <c r="I452" s="75"/>
      <c r="J452" s="75"/>
      <c r="K452" s="75"/>
      <c r="L452" s="76">
        <v>6712.49</v>
      </c>
      <c r="M452" s="76">
        <v>6712.49</v>
      </c>
      <c r="N452" s="40"/>
    </row>
    <row r="453" spans="1:14" x14ac:dyDescent="0.25">
      <c r="A453" s="47" t="s">
        <v>3671</v>
      </c>
      <c r="B453" s="63" t="s">
        <v>893</v>
      </c>
      <c r="C453" s="64" t="s">
        <v>104</v>
      </c>
      <c r="D453" s="65">
        <v>50901</v>
      </c>
      <c r="E453" s="66" t="s">
        <v>894</v>
      </c>
      <c r="F453" s="67" t="s">
        <v>145</v>
      </c>
      <c r="G453" s="68">
        <v>8.48</v>
      </c>
      <c r="H453" s="68">
        <v>1</v>
      </c>
      <c r="I453" s="69">
        <v>8.48</v>
      </c>
      <c r="J453" s="69">
        <v>0</v>
      </c>
      <c r="K453" s="69">
        <v>35.020000000000003</v>
      </c>
      <c r="L453" s="69">
        <v>296.95999999999998</v>
      </c>
      <c r="M453" s="69">
        <v>296.95999999999998</v>
      </c>
      <c r="N453" s="40"/>
    </row>
    <row r="454" spans="1:14" x14ac:dyDescent="0.25">
      <c r="A454" s="47" t="s">
        <v>3672</v>
      </c>
      <c r="B454" s="63" t="s">
        <v>895</v>
      </c>
      <c r="C454" s="64" t="s">
        <v>104</v>
      </c>
      <c r="D454" s="65">
        <v>41002</v>
      </c>
      <c r="E454" s="66" t="s">
        <v>787</v>
      </c>
      <c r="F454" s="67" t="s">
        <v>106</v>
      </c>
      <c r="G454" s="68">
        <v>14.76</v>
      </c>
      <c r="H454" s="68">
        <v>1</v>
      </c>
      <c r="I454" s="69">
        <v>14.76</v>
      </c>
      <c r="J454" s="69">
        <v>0</v>
      </c>
      <c r="K454" s="69">
        <v>4.3</v>
      </c>
      <c r="L454" s="69">
        <v>63.46</v>
      </c>
      <c r="M454" s="69">
        <v>63.46</v>
      </c>
      <c r="N454" s="40"/>
    </row>
    <row r="455" spans="1:14" ht="24" x14ac:dyDescent="0.3">
      <c r="A455" s="47" t="s">
        <v>3673</v>
      </c>
      <c r="B455" s="63" t="s">
        <v>896</v>
      </c>
      <c r="C455" s="64" t="s">
        <v>170</v>
      </c>
      <c r="D455" s="65">
        <v>96617</v>
      </c>
      <c r="E455" s="66" t="s">
        <v>897</v>
      </c>
      <c r="F455" s="67" t="s">
        <v>106</v>
      </c>
      <c r="G455" s="68">
        <v>14.76</v>
      </c>
      <c r="H455" s="68">
        <v>1</v>
      </c>
      <c r="I455" s="69">
        <v>14.76</v>
      </c>
      <c r="J455" s="69">
        <v>10.73</v>
      </c>
      <c r="K455" s="69">
        <v>5.23</v>
      </c>
      <c r="L455" s="69">
        <v>235.56</v>
      </c>
      <c r="M455" s="69">
        <v>235.56</v>
      </c>
      <c r="N455" s="41"/>
    </row>
    <row r="456" spans="1:14" x14ac:dyDescent="0.25">
      <c r="A456" s="47" t="s">
        <v>3674</v>
      </c>
      <c r="B456" s="63" t="s">
        <v>898</v>
      </c>
      <c r="C456" s="64" t="s">
        <v>104</v>
      </c>
      <c r="D456" s="65">
        <v>52014</v>
      </c>
      <c r="E456" s="66" t="s">
        <v>797</v>
      </c>
      <c r="F456" s="67" t="s">
        <v>795</v>
      </c>
      <c r="G456" s="68">
        <v>134.76</v>
      </c>
      <c r="H456" s="68">
        <v>1</v>
      </c>
      <c r="I456" s="69">
        <v>134.76</v>
      </c>
      <c r="J456" s="69">
        <v>10.88</v>
      </c>
      <c r="K456" s="69">
        <v>2.0699999999999998</v>
      </c>
      <c r="L456" s="69">
        <v>1745.14</v>
      </c>
      <c r="M456" s="69">
        <v>1745.14</v>
      </c>
      <c r="N456" s="40"/>
    </row>
    <row r="457" spans="1:14" x14ac:dyDescent="0.25">
      <c r="A457" s="47" t="s">
        <v>3675</v>
      </c>
      <c r="B457" s="63" t="s">
        <v>899</v>
      </c>
      <c r="C457" s="64" t="s">
        <v>104</v>
      </c>
      <c r="D457" s="65">
        <v>52005</v>
      </c>
      <c r="E457" s="66" t="s">
        <v>890</v>
      </c>
      <c r="F457" s="67" t="s">
        <v>795</v>
      </c>
      <c r="G457" s="68">
        <v>11.7</v>
      </c>
      <c r="H457" s="68">
        <v>1</v>
      </c>
      <c r="I457" s="69">
        <v>11.7</v>
      </c>
      <c r="J457" s="69">
        <v>7.7</v>
      </c>
      <c r="K457" s="69">
        <v>2.37</v>
      </c>
      <c r="L457" s="69">
        <v>117.81</v>
      </c>
      <c r="M457" s="69">
        <v>117.81</v>
      </c>
      <c r="N457" s="40"/>
    </row>
    <row r="458" spans="1:14" x14ac:dyDescent="0.25">
      <c r="A458" s="47" t="s">
        <v>3676</v>
      </c>
      <c r="B458" s="63" t="s">
        <v>900</v>
      </c>
      <c r="C458" s="64" t="s">
        <v>104</v>
      </c>
      <c r="D458" s="65">
        <v>51036</v>
      </c>
      <c r="E458" s="66" t="s">
        <v>799</v>
      </c>
      <c r="F458" s="67" t="s">
        <v>145</v>
      </c>
      <c r="G458" s="68">
        <v>8.48</v>
      </c>
      <c r="H458" s="68">
        <v>1</v>
      </c>
      <c r="I458" s="69">
        <v>8.48</v>
      </c>
      <c r="J458" s="69">
        <v>469.28</v>
      </c>
      <c r="K458" s="69">
        <v>0</v>
      </c>
      <c r="L458" s="69">
        <v>3979.49</v>
      </c>
      <c r="M458" s="69">
        <v>3979.49</v>
      </c>
      <c r="N458" s="40"/>
    </row>
    <row r="459" spans="1:14" ht="24" x14ac:dyDescent="0.3">
      <c r="A459" s="47" t="s">
        <v>3677</v>
      </c>
      <c r="B459" s="63" t="s">
        <v>901</v>
      </c>
      <c r="C459" s="64" t="s">
        <v>104</v>
      </c>
      <c r="D459" s="65">
        <v>51060</v>
      </c>
      <c r="E459" s="70" t="s">
        <v>3177</v>
      </c>
      <c r="F459" s="67" t="s">
        <v>145</v>
      </c>
      <c r="G459" s="68">
        <v>8.48</v>
      </c>
      <c r="H459" s="68">
        <v>1</v>
      </c>
      <c r="I459" s="69">
        <v>8.48</v>
      </c>
      <c r="J459" s="69">
        <v>0.1</v>
      </c>
      <c r="K459" s="69">
        <v>32.22</v>
      </c>
      <c r="L459" s="69">
        <v>274.07</v>
      </c>
      <c r="M459" s="69">
        <v>274.07</v>
      </c>
      <c r="N459" s="41"/>
    </row>
    <row r="460" spans="1:14" x14ac:dyDescent="0.25">
      <c r="A460" s="47" t="s">
        <v>3678</v>
      </c>
      <c r="B460" s="72" t="s">
        <v>902</v>
      </c>
      <c r="C460" s="73"/>
      <c r="D460" s="73"/>
      <c r="E460" s="74" t="s">
        <v>903</v>
      </c>
      <c r="F460" s="73"/>
      <c r="G460" s="75"/>
      <c r="H460" s="75"/>
      <c r="I460" s="75"/>
      <c r="J460" s="75"/>
      <c r="K460" s="75"/>
      <c r="L460" s="76">
        <v>2456.3000000000002</v>
      </c>
      <c r="M460" s="76">
        <v>2456.3000000000002</v>
      </c>
      <c r="N460" s="40"/>
    </row>
    <row r="461" spans="1:14" x14ac:dyDescent="0.25">
      <c r="A461" s="47" t="s">
        <v>3679</v>
      </c>
      <c r="B461" s="63" t="s">
        <v>904</v>
      </c>
      <c r="C461" s="64" t="s">
        <v>104</v>
      </c>
      <c r="D461" s="65">
        <v>52014</v>
      </c>
      <c r="E461" s="66" t="s">
        <v>797</v>
      </c>
      <c r="F461" s="67" t="s">
        <v>795</v>
      </c>
      <c r="G461" s="68">
        <v>60.99</v>
      </c>
      <c r="H461" s="68">
        <v>1</v>
      </c>
      <c r="I461" s="69">
        <v>60.99</v>
      </c>
      <c r="J461" s="69">
        <v>10.88</v>
      </c>
      <c r="K461" s="69">
        <v>2.0699999999999998</v>
      </c>
      <c r="L461" s="69">
        <v>789.82</v>
      </c>
      <c r="M461" s="69">
        <v>789.82</v>
      </c>
      <c r="N461" s="40"/>
    </row>
    <row r="462" spans="1:14" x14ac:dyDescent="0.25">
      <c r="A462" s="47" t="s">
        <v>3680</v>
      </c>
      <c r="B462" s="63" t="s">
        <v>905</v>
      </c>
      <c r="C462" s="64" t="s">
        <v>104</v>
      </c>
      <c r="D462" s="65">
        <v>52005</v>
      </c>
      <c r="E462" s="66" t="s">
        <v>890</v>
      </c>
      <c r="F462" s="67" t="s">
        <v>795</v>
      </c>
      <c r="G462" s="68">
        <v>165.49</v>
      </c>
      <c r="H462" s="68">
        <v>1</v>
      </c>
      <c r="I462" s="69">
        <v>165.49</v>
      </c>
      <c r="J462" s="69">
        <v>7.7</v>
      </c>
      <c r="K462" s="69">
        <v>2.37</v>
      </c>
      <c r="L462" s="69">
        <v>1666.48</v>
      </c>
      <c r="M462" s="69">
        <v>1666.48</v>
      </c>
      <c r="N462" s="40"/>
    </row>
    <row r="463" spans="1:14" x14ac:dyDescent="0.25">
      <c r="A463" s="47" t="s">
        <v>3681</v>
      </c>
      <c r="B463" s="72" t="s">
        <v>906</v>
      </c>
      <c r="C463" s="73"/>
      <c r="D463" s="73"/>
      <c r="E463" s="74" t="s">
        <v>907</v>
      </c>
      <c r="F463" s="73"/>
      <c r="G463" s="75"/>
      <c r="H463" s="75"/>
      <c r="I463" s="75"/>
      <c r="J463" s="75"/>
      <c r="K463" s="75"/>
      <c r="L463" s="76">
        <v>75.06</v>
      </c>
      <c r="M463" s="76">
        <v>75.06</v>
      </c>
      <c r="N463" s="40"/>
    </row>
    <row r="464" spans="1:14" x14ac:dyDescent="0.25">
      <c r="A464" s="47" t="s">
        <v>3682</v>
      </c>
      <c r="B464" s="63" t="s">
        <v>908</v>
      </c>
      <c r="C464" s="64" t="s">
        <v>104</v>
      </c>
      <c r="D464" s="65">
        <v>50251</v>
      </c>
      <c r="E464" s="66" t="s">
        <v>909</v>
      </c>
      <c r="F464" s="67" t="s">
        <v>101</v>
      </c>
      <c r="G464" s="68">
        <v>6</v>
      </c>
      <c r="H464" s="68">
        <v>1</v>
      </c>
      <c r="I464" s="69">
        <v>6</v>
      </c>
      <c r="J464" s="69">
        <v>12.51</v>
      </c>
      <c r="K464" s="69">
        <v>0</v>
      </c>
      <c r="L464" s="69">
        <v>75.06</v>
      </c>
      <c r="M464" s="69">
        <v>75.06</v>
      </c>
      <c r="N464" s="40"/>
    </row>
    <row r="465" spans="1:14" x14ac:dyDescent="0.25">
      <c r="A465" s="47" t="s">
        <v>3683</v>
      </c>
      <c r="B465" s="57" t="s">
        <v>910</v>
      </c>
      <c r="C465" s="60"/>
      <c r="D465" s="60"/>
      <c r="E465" s="59" t="s">
        <v>28</v>
      </c>
      <c r="F465" s="60"/>
      <c r="G465" s="61"/>
      <c r="H465" s="61"/>
      <c r="I465" s="61"/>
      <c r="J465" s="61"/>
      <c r="K465" s="61"/>
      <c r="L465" s="62">
        <v>62802.310000000005</v>
      </c>
      <c r="M465" s="62">
        <v>62802.310000000005</v>
      </c>
      <c r="N465" s="40"/>
    </row>
    <row r="466" spans="1:14" x14ac:dyDescent="0.25">
      <c r="A466" s="47" t="s">
        <v>3684</v>
      </c>
      <c r="B466" s="72" t="s">
        <v>911</v>
      </c>
      <c r="C466" s="73"/>
      <c r="D466" s="73"/>
      <c r="E466" s="74" t="s">
        <v>912</v>
      </c>
      <c r="F466" s="73"/>
      <c r="G466" s="75"/>
      <c r="H466" s="75"/>
      <c r="I466" s="75"/>
      <c r="J466" s="75"/>
      <c r="K466" s="75"/>
      <c r="L466" s="76">
        <v>10982.619999999999</v>
      </c>
      <c r="M466" s="76">
        <v>10982.619999999999</v>
      </c>
      <c r="N466" s="40"/>
    </row>
    <row r="467" spans="1:14" x14ac:dyDescent="0.25">
      <c r="A467" s="47" t="s">
        <v>3685</v>
      </c>
      <c r="B467" s="63" t="s">
        <v>913</v>
      </c>
      <c r="C467" s="64" t="s">
        <v>104</v>
      </c>
      <c r="D467" s="65">
        <v>40101</v>
      </c>
      <c r="E467" s="66" t="s">
        <v>144</v>
      </c>
      <c r="F467" s="67" t="s">
        <v>145</v>
      </c>
      <c r="G467" s="68">
        <v>14.56</v>
      </c>
      <c r="H467" s="68">
        <v>1</v>
      </c>
      <c r="I467" s="69">
        <v>14.56</v>
      </c>
      <c r="J467" s="69">
        <v>0</v>
      </c>
      <c r="K467" s="69">
        <v>27.66</v>
      </c>
      <c r="L467" s="69">
        <v>402.72</v>
      </c>
      <c r="M467" s="69">
        <v>402.72</v>
      </c>
      <c r="N467" s="40"/>
    </row>
    <row r="468" spans="1:14" x14ac:dyDescent="0.25">
      <c r="A468" s="47" t="s">
        <v>3686</v>
      </c>
      <c r="B468" s="63" t="s">
        <v>914</v>
      </c>
      <c r="C468" s="64" t="s">
        <v>104</v>
      </c>
      <c r="D468" s="65">
        <v>60191</v>
      </c>
      <c r="E468" s="66" t="s">
        <v>915</v>
      </c>
      <c r="F468" s="67" t="s">
        <v>106</v>
      </c>
      <c r="G468" s="68">
        <v>83.2</v>
      </c>
      <c r="H468" s="68">
        <v>1</v>
      </c>
      <c r="I468" s="69">
        <v>83.2</v>
      </c>
      <c r="J468" s="69">
        <v>20.100000000000001</v>
      </c>
      <c r="K468" s="69">
        <v>9.0399999999999991</v>
      </c>
      <c r="L468" s="69">
        <v>2424.44</v>
      </c>
      <c r="M468" s="69">
        <v>2424.44</v>
      </c>
      <c r="N468" s="40"/>
    </row>
    <row r="469" spans="1:14" x14ac:dyDescent="0.25">
      <c r="A469" s="47" t="s">
        <v>3687</v>
      </c>
      <c r="B469" s="63" t="s">
        <v>916</v>
      </c>
      <c r="C469" s="64" t="s">
        <v>104</v>
      </c>
      <c r="D469" s="65">
        <v>41002</v>
      </c>
      <c r="E469" s="66" t="s">
        <v>787</v>
      </c>
      <c r="F469" s="67" t="s">
        <v>106</v>
      </c>
      <c r="G469" s="68">
        <v>22.29</v>
      </c>
      <c r="H469" s="68">
        <v>1</v>
      </c>
      <c r="I469" s="69">
        <v>22.29</v>
      </c>
      <c r="J469" s="69">
        <v>0</v>
      </c>
      <c r="K469" s="69">
        <v>4.3</v>
      </c>
      <c r="L469" s="69">
        <v>95.84</v>
      </c>
      <c r="M469" s="69">
        <v>95.84</v>
      </c>
      <c r="N469" s="40"/>
    </row>
    <row r="470" spans="1:14" ht="24" x14ac:dyDescent="0.3">
      <c r="A470" s="47" t="s">
        <v>3688</v>
      </c>
      <c r="B470" s="63" t="s">
        <v>917</v>
      </c>
      <c r="C470" s="64" t="s">
        <v>170</v>
      </c>
      <c r="D470" s="65">
        <v>96617</v>
      </c>
      <c r="E470" s="66" t="s">
        <v>897</v>
      </c>
      <c r="F470" s="67" t="s">
        <v>106</v>
      </c>
      <c r="G470" s="68">
        <v>22.29</v>
      </c>
      <c r="H470" s="68">
        <v>1</v>
      </c>
      <c r="I470" s="69">
        <v>22.29</v>
      </c>
      <c r="J470" s="69">
        <v>10.73</v>
      </c>
      <c r="K470" s="69">
        <v>5.23</v>
      </c>
      <c r="L470" s="69">
        <v>355.74</v>
      </c>
      <c r="M470" s="69">
        <v>355.74</v>
      </c>
      <c r="N470" s="41"/>
    </row>
    <row r="471" spans="1:14" ht="24" x14ac:dyDescent="0.3">
      <c r="A471" s="47" t="s">
        <v>3689</v>
      </c>
      <c r="B471" s="63" t="s">
        <v>918</v>
      </c>
      <c r="C471" s="64" t="s">
        <v>170</v>
      </c>
      <c r="D471" s="65">
        <v>92759</v>
      </c>
      <c r="E471" s="66" t="s">
        <v>919</v>
      </c>
      <c r="F471" s="67" t="s">
        <v>795</v>
      </c>
      <c r="G471" s="68">
        <v>124.5</v>
      </c>
      <c r="H471" s="68">
        <v>1</v>
      </c>
      <c r="I471" s="69">
        <v>124.5</v>
      </c>
      <c r="J471" s="69">
        <v>8.7799999999999994</v>
      </c>
      <c r="K471" s="69">
        <v>3.18</v>
      </c>
      <c r="L471" s="69">
        <v>1489.02</v>
      </c>
      <c r="M471" s="69">
        <v>1489.02</v>
      </c>
      <c r="N471" s="41"/>
    </row>
    <row r="472" spans="1:14" x14ac:dyDescent="0.25">
      <c r="A472" s="47" t="s">
        <v>3690</v>
      </c>
      <c r="B472" s="63" t="s">
        <v>920</v>
      </c>
      <c r="C472" s="64" t="s">
        <v>104</v>
      </c>
      <c r="D472" s="65">
        <v>60304</v>
      </c>
      <c r="E472" s="66" t="s">
        <v>921</v>
      </c>
      <c r="F472" s="67" t="s">
        <v>795</v>
      </c>
      <c r="G472" s="68">
        <v>283.2</v>
      </c>
      <c r="H472" s="68">
        <v>1</v>
      </c>
      <c r="I472" s="69">
        <v>283.2</v>
      </c>
      <c r="J472" s="69">
        <v>7.79</v>
      </c>
      <c r="K472" s="69">
        <v>2.37</v>
      </c>
      <c r="L472" s="69">
        <v>2877.31</v>
      </c>
      <c r="M472" s="69">
        <v>2877.31</v>
      </c>
      <c r="N472" s="40"/>
    </row>
    <row r="473" spans="1:14" x14ac:dyDescent="0.25">
      <c r="A473" s="47" t="s">
        <v>3691</v>
      </c>
      <c r="B473" s="63" t="s">
        <v>922</v>
      </c>
      <c r="C473" s="64" t="s">
        <v>104</v>
      </c>
      <c r="D473" s="65">
        <v>60524</v>
      </c>
      <c r="E473" s="66" t="s">
        <v>799</v>
      </c>
      <c r="F473" s="67" t="s">
        <v>145</v>
      </c>
      <c r="G473" s="68">
        <v>6.24</v>
      </c>
      <c r="H473" s="68">
        <v>1</v>
      </c>
      <c r="I473" s="69">
        <v>6.24</v>
      </c>
      <c r="J473" s="69">
        <v>469.28</v>
      </c>
      <c r="K473" s="69">
        <v>0</v>
      </c>
      <c r="L473" s="69">
        <v>2928.3</v>
      </c>
      <c r="M473" s="69">
        <v>2928.3</v>
      </c>
      <c r="N473" s="40"/>
    </row>
    <row r="474" spans="1:14" ht="24" x14ac:dyDescent="0.3">
      <c r="A474" s="47" t="s">
        <v>3692</v>
      </c>
      <c r="B474" s="63" t="s">
        <v>923</v>
      </c>
      <c r="C474" s="64" t="s">
        <v>104</v>
      </c>
      <c r="D474" s="65">
        <v>60800</v>
      </c>
      <c r="E474" s="66" t="s">
        <v>924</v>
      </c>
      <c r="F474" s="67" t="s">
        <v>145</v>
      </c>
      <c r="G474" s="68">
        <v>6.24</v>
      </c>
      <c r="H474" s="68">
        <v>1</v>
      </c>
      <c r="I474" s="69">
        <v>6.24</v>
      </c>
      <c r="J474" s="69">
        <v>0.1</v>
      </c>
      <c r="K474" s="69">
        <v>41.06</v>
      </c>
      <c r="L474" s="69">
        <v>256.83</v>
      </c>
      <c r="M474" s="69">
        <v>256.83</v>
      </c>
      <c r="N474" s="41"/>
    </row>
    <row r="475" spans="1:14" x14ac:dyDescent="0.25">
      <c r="A475" s="47" t="s">
        <v>3693</v>
      </c>
      <c r="B475" s="63" t="s">
        <v>925</v>
      </c>
      <c r="C475" s="64" t="s">
        <v>104</v>
      </c>
      <c r="D475" s="65">
        <v>40902</v>
      </c>
      <c r="E475" s="66" t="s">
        <v>147</v>
      </c>
      <c r="F475" s="67" t="s">
        <v>145</v>
      </c>
      <c r="G475" s="68">
        <v>8.32</v>
      </c>
      <c r="H475" s="68">
        <v>1</v>
      </c>
      <c r="I475" s="69">
        <v>8.32</v>
      </c>
      <c r="J475" s="69">
        <v>0</v>
      </c>
      <c r="K475" s="69">
        <v>18.32</v>
      </c>
      <c r="L475" s="69">
        <v>152.41999999999999</v>
      </c>
      <c r="M475" s="69">
        <v>152.41999999999999</v>
      </c>
      <c r="N475" s="40"/>
    </row>
    <row r="476" spans="1:14" x14ac:dyDescent="0.25">
      <c r="A476" s="47" t="s">
        <v>3694</v>
      </c>
      <c r="B476" s="72" t="s">
        <v>926</v>
      </c>
      <c r="C476" s="73"/>
      <c r="D476" s="73"/>
      <c r="E476" s="74" t="s">
        <v>927</v>
      </c>
      <c r="F476" s="73"/>
      <c r="G476" s="75"/>
      <c r="H476" s="75"/>
      <c r="I476" s="75"/>
      <c r="J476" s="75"/>
      <c r="K476" s="75"/>
      <c r="L476" s="76">
        <v>15220.820000000002</v>
      </c>
      <c r="M476" s="76">
        <v>15220.820000000002</v>
      </c>
      <c r="N476" s="40"/>
    </row>
    <row r="477" spans="1:14" x14ac:dyDescent="0.25">
      <c r="A477" s="47" t="s">
        <v>3695</v>
      </c>
      <c r="B477" s="63" t="s">
        <v>928</v>
      </c>
      <c r="C477" s="64" t="s">
        <v>104</v>
      </c>
      <c r="D477" s="65">
        <v>60205</v>
      </c>
      <c r="E477" s="66" t="s">
        <v>929</v>
      </c>
      <c r="F477" s="67" t="s">
        <v>106</v>
      </c>
      <c r="G477" s="68">
        <v>116.76</v>
      </c>
      <c r="H477" s="68">
        <v>1</v>
      </c>
      <c r="I477" s="69">
        <v>116.76</v>
      </c>
      <c r="J477" s="69">
        <v>28.99</v>
      </c>
      <c r="K477" s="69">
        <v>18.57</v>
      </c>
      <c r="L477" s="69">
        <v>5553.1</v>
      </c>
      <c r="M477" s="69">
        <v>5553.1</v>
      </c>
      <c r="N477" s="40"/>
    </row>
    <row r="478" spans="1:14" ht="24" x14ac:dyDescent="0.3">
      <c r="A478" s="47" t="s">
        <v>3696</v>
      </c>
      <c r="B478" s="63" t="s">
        <v>930</v>
      </c>
      <c r="C478" s="64" t="s">
        <v>170</v>
      </c>
      <c r="D478" s="65">
        <v>92759</v>
      </c>
      <c r="E478" s="66" t="s">
        <v>919</v>
      </c>
      <c r="F478" s="67" t="s">
        <v>795</v>
      </c>
      <c r="G478" s="68">
        <v>187.9</v>
      </c>
      <c r="H478" s="68">
        <v>1</v>
      </c>
      <c r="I478" s="69">
        <v>187.9</v>
      </c>
      <c r="J478" s="69">
        <v>8.7799999999999994</v>
      </c>
      <c r="K478" s="69">
        <v>3.18</v>
      </c>
      <c r="L478" s="69">
        <v>2247.2800000000002</v>
      </c>
      <c r="M478" s="69">
        <v>2247.2800000000002</v>
      </c>
      <c r="N478" s="41"/>
    </row>
    <row r="479" spans="1:14" ht="24" x14ac:dyDescent="0.3">
      <c r="A479" s="47" t="s">
        <v>3697</v>
      </c>
      <c r="B479" s="63" t="s">
        <v>931</v>
      </c>
      <c r="C479" s="64" t="s">
        <v>170</v>
      </c>
      <c r="D479" s="65">
        <v>92762</v>
      </c>
      <c r="E479" s="66" t="s">
        <v>807</v>
      </c>
      <c r="F479" s="67" t="s">
        <v>795</v>
      </c>
      <c r="G479" s="68">
        <v>372.3</v>
      </c>
      <c r="H479" s="68">
        <v>1</v>
      </c>
      <c r="I479" s="69">
        <v>372.3</v>
      </c>
      <c r="J479" s="69">
        <v>8.68</v>
      </c>
      <c r="K479" s="69">
        <v>0.9</v>
      </c>
      <c r="L479" s="69">
        <v>3566.63</v>
      </c>
      <c r="M479" s="69">
        <v>3566.63</v>
      </c>
      <c r="N479" s="41"/>
    </row>
    <row r="480" spans="1:14" x14ac:dyDescent="0.25">
      <c r="A480" s="47" t="s">
        <v>3698</v>
      </c>
      <c r="B480" s="63" t="s">
        <v>932</v>
      </c>
      <c r="C480" s="64" t="s">
        <v>104</v>
      </c>
      <c r="D480" s="65">
        <v>60524</v>
      </c>
      <c r="E480" s="66" t="s">
        <v>799</v>
      </c>
      <c r="F480" s="67" t="s">
        <v>145</v>
      </c>
      <c r="G480" s="68">
        <v>7.55</v>
      </c>
      <c r="H480" s="68">
        <v>1</v>
      </c>
      <c r="I480" s="69">
        <v>7.55</v>
      </c>
      <c r="J480" s="69">
        <v>469.28</v>
      </c>
      <c r="K480" s="69">
        <v>0</v>
      </c>
      <c r="L480" s="69">
        <v>3543.06</v>
      </c>
      <c r="M480" s="69">
        <v>3543.06</v>
      </c>
      <c r="N480" s="40"/>
    </row>
    <row r="481" spans="1:14" ht="24" x14ac:dyDescent="0.3">
      <c r="A481" s="47" t="s">
        <v>3699</v>
      </c>
      <c r="B481" s="63" t="s">
        <v>933</v>
      </c>
      <c r="C481" s="64" t="s">
        <v>104</v>
      </c>
      <c r="D481" s="65">
        <v>60800</v>
      </c>
      <c r="E481" s="66" t="s">
        <v>924</v>
      </c>
      <c r="F481" s="67" t="s">
        <v>145</v>
      </c>
      <c r="G481" s="68">
        <v>7.55</v>
      </c>
      <c r="H481" s="68">
        <v>1</v>
      </c>
      <c r="I481" s="69">
        <v>7.55</v>
      </c>
      <c r="J481" s="69">
        <v>0.1</v>
      </c>
      <c r="K481" s="69">
        <v>41.06</v>
      </c>
      <c r="L481" s="69">
        <v>310.75</v>
      </c>
      <c r="M481" s="69">
        <v>310.75</v>
      </c>
      <c r="N481" s="41"/>
    </row>
    <row r="482" spans="1:14" x14ac:dyDescent="0.25">
      <c r="A482" s="47" t="s">
        <v>3700</v>
      </c>
      <c r="B482" s="72" t="s">
        <v>934</v>
      </c>
      <c r="C482" s="73"/>
      <c r="D482" s="73"/>
      <c r="E482" s="74" t="s">
        <v>935</v>
      </c>
      <c r="F482" s="73"/>
      <c r="G482" s="75"/>
      <c r="H482" s="75"/>
      <c r="I482" s="75"/>
      <c r="J482" s="75"/>
      <c r="K482" s="75"/>
      <c r="L482" s="76">
        <v>12794.47</v>
      </c>
      <c r="M482" s="76">
        <v>12794.47</v>
      </c>
      <c r="N482" s="40"/>
    </row>
    <row r="483" spans="1:14" x14ac:dyDescent="0.25">
      <c r="A483" s="47" t="s">
        <v>3701</v>
      </c>
      <c r="B483" s="63" t="s">
        <v>936</v>
      </c>
      <c r="C483" s="64" t="s">
        <v>104</v>
      </c>
      <c r="D483" s="65">
        <v>60205</v>
      </c>
      <c r="E483" s="66" t="s">
        <v>929</v>
      </c>
      <c r="F483" s="67" t="s">
        <v>106</v>
      </c>
      <c r="G483" s="68">
        <v>96.36</v>
      </c>
      <c r="H483" s="68">
        <v>1</v>
      </c>
      <c r="I483" s="69">
        <v>96.36</v>
      </c>
      <c r="J483" s="69">
        <v>28.99</v>
      </c>
      <c r="K483" s="69">
        <v>18.57</v>
      </c>
      <c r="L483" s="69">
        <v>4582.88</v>
      </c>
      <c r="M483" s="69">
        <v>4582.88</v>
      </c>
      <c r="N483" s="40"/>
    </row>
    <row r="484" spans="1:14" ht="24" x14ac:dyDescent="0.3">
      <c r="A484" s="47" t="s">
        <v>3702</v>
      </c>
      <c r="B484" s="63" t="s">
        <v>937</v>
      </c>
      <c r="C484" s="64" t="s">
        <v>170</v>
      </c>
      <c r="D484" s="65">
        <v>92759</v>
      </c>
      <c r="E484" s="66" t="s">
        <v>919</v>
      </c>
      <c r="F484" s="67" t="s">
        <v>795</v>
      </c>
      <c r="G484" s="68">
        <v>119.9</v>
      </c>
      <c r="H484" s="68">
        <v>1</v>
      </c>
      <c r="I484" s="69">
        <v>119.9</v>
      </c>
      <c r="J484" s="69">
        <v>8.7799999999999994</v>
      </c>
      <c r="K484" s="69">
        <v>3.18</v>
      </c>
      <c r="L484" s="69">
        <v>1434</v>
      </c>
      <c r="M484" s="69">
        <v>1434</v>
      </c>
      <c r="N484" s="41"/>
    </row>
    <row r="485" spans="1:14" x14ac:dyDescent="0.25">
      <c r="A485" s="47" t="s">
        <v>3703</v>
      </c>
      <c r="B485" s="63" t="s">
        <v>938</v>
      </c>
      <c r="C485" s="64" t="s">
        <v>104</v>
      </c>
      <c r="D485" s="65">
        <v>60304</v>
      </c>
      <c r="E485" s="66" t="s">
        <v>921</v>
      </c>
      <c r="F485" s="67" t="s">
        <v>795</v>
      </c>
      <c r="G485" s="68">
        <v>293.3</v>
      </c>
      <c r="H485" s="68">
        <v>1</v>
      </c>
      <c r="I485" s="69">
        <v>293.3</v>
      </c>
      <c r="J485" s="69">
        <v>7.79</v>
      </c>
      <c r="K485" s="69">
        <v>2.37</v>
      </c>
      <c r="L485" s="69">
        <v>2979.92</v>
      </c>
      <c r="M485" s="69">
        <v>2979.92</v>
      </c>
      <c r="N485" s="40"/>
    </row>
    <row r="486" spans="1:14" x14ac:dyDescent="0.25">
      <c r="A486" s="47" t="s">
        <v>3704</v>
      </c>
      <c r="B486" s="63" t="s">
        <v>939</v>
      </c>
      <c r="C486" s="64" t="s">
        <v>104</v>
      </c>
      <c r="D486" s="65">
        <v>60524</v>
      </c>
      <c r="E486" s="66" t="s">
        <v>799</v>
      </c>
      <c r="F486" s="67" t="s">
        <v>145</v>
      </c>
      <c r="G486" s="68">
        <v>7.44</v>
      </c>
      <c r="H486" s="68">
        <v>1</v>
      </c>
      <c r="I486" s="69">
        <v>7.44</v>
      </c>
      <c r="J486" s="69">
        <v>469.28</v>
      </c>
      <c r="K486" s="69">
        <v>0</v>
      </c>
      <c r="L486" s="69">
        <v>3491.44</v>
      </c>
      <c r="M486" s="69">
        <v>3491.44</v>
      </c>
      <c r="N486" s="40"/>
    </row>
    <row r="487" spans="1:14" ht="24" x14ac:dyDescent="0.3">
      <c r="A487" s="47" t="s">
        <v>3705</v>
      </c>
      <c r="B487" s="63" t="s">
        <v>940</v>
      </c>
      <c r="C487" s="64" t="s">
        <v>104</v>
      </c>
      <c r="D487" s="65">
        <v>60800</v>
      </c>
      <c r="E487" s="66" t="s">
        <v>924</v>
      </c>
      <c r="F487" s="67" t="s">
        <v>145</v>
      </c>
      <c r="G487" s="68">
        <v>7.44</v>
      </c>
      <c r="H487" s="68">
        <v>1</v>
      </c>
      <c r="I487" s="69">
        <v>7.44</v>
      </c>
      <c r="J487" s="69">
        <v>0.1</v>
      </c>
      <c r="K487" s="69">
        <v>41.06</v>
      </c>
      <c r="L487" s="69">
        <v>306.23</v>
      </c>
      <c r="M487" s="69">
        <v>306.23</v>
      </c>
      <c r="N487" s="41"/>
    </row>
    <row r="488" spans="1:14" x14ac:dyDescent="0.25">
      <c r="A488" s="47" t="s">
        <v>3706</v>
      </c>
      <c r="B488" s="72" t="s">
        <v>941</v>
      </c>
      <c r="C488" s="73"/>
      <c r="D488" s="73"/>
      <c r="E488" s="74" t="s">
        <v>942</v>
      </c>
      <c r="F488" s="73"/>
      <c r="G488" s="75"/>
      <c r="H488" s="75"/>
      <c r="I488" s="75"/>
      <c r="J488" s="75"/>
      <c r="K488" s="75"/>
      <c r="L488" s="76">
        <v>21017.85</v>
      </c>
      <c r="M488" s="76">
        <v>21017.85</v>
      </c>
      <c r="N488" s="40"/>
    </row>
    <row r="489" spans="1:14" ht="36" x14ac:dyDescent="0.3">
      <c r="A489" s="47" t="s">
        <v>3707</v>
      </c>
      <c r="B489" s="63" t="s">
        <v>943</v>
      </c>
      <c r="C489" s="64" t="s">
        <v>270</v>
      </c>
      <c r="D489" s="77" t="s">
        <v>944</v>
      </c>
      <c r="E489" s="66" t="s">
        <v>945</v>
      </c>
      <c r="F489" s="67" t="s">
        <v>106</v>
      </c>
      <c r="G489" s="68">
        <v>172.83</v>
      </c>
      <c r="H489" s="68">
        <v>1</v>
      </c>
      <c r="I489" s="69">
        <v>172.83</v>
      </c>
      <c r="J489" s="69">
        <v>93.59</v>
      </c>
      <c r="K489" s="69">
        <v>28.02</v>
      </c>
      <c r="L489" s="69">
        <v>21017.85</v>
      </c>
      <c r="M489" s="69">
        <v>21017.85</v>
      </c>
      <c r="N489" s="42"/>
    </row>
    <row r="490" spans="1:14" x14ac:dyDescent="0.25">
      <c r="A490" s="47" t="s">
        <v>3708</v>
      </c>
      <c r="B490" s="72" t="s">
        <v>946</v>
      </c>
      <c r="C490" s="73"/>
      <c r="D490" s="73"/>
      <c r="E490" s="74" t="s">
        <v>907</v>
      </c>
      <c r="F490" s="73"/>
      <c r="G490" s="75"/>
      <c r="H490" s="75"/>
      <c r="I490" s="75"/>
      <c r="J490" s="75"/>
      <c r="K490" s="75"/>
      <c r="L490" s="76">
        <v>225.18</v>
      </c>
      <c r="M490" s="76">
        <v>225.18</v>
      </c>
      <c r="N490" s="40"/>
    </row>
    <row r="491" spans="1:14" x14ac:dyDescent="0.25">
      <c r="A491" s="47" t="s">
        <v>3709</v>
      </c>
      <c r="B491" s="63" t="s">
        <v>947</v>
      </c>
      <c r="C491" s="64" t="s">
        <v>104</v>
      </c>
      <c r="D491" s="65">
        <v>60487</v>
      </c>
      <c r="E491" s="66" t="s">
        <v>909</v>
      </c>
      <c r="F491" s="67" t="s">
        <v>101</v>
      </c>
      <c r="G491" s="68">
        <v>18</v>
      </c>
      <c r="H491" s="68">
        <v>1</v>
      </c>
      <c r="I491" s="69">
        <v>18</v>
      </c>
      <c r="J491" s="69">
        <v>12.51</v>
      </c>
      <c r="K491" s="69">
        <v>0</v>
      </c>
      <c r="L491" s="69">
        <v>225.18</v>
      </c>
      <c r="M491" s="69">
        <v>225.18</v>
      </c>
      <c r="N491" s="40"/>
    </row>
    <row r="492" spans="1:14" x14ac:dyDescent="0.25">
      <c r="A492" s="47" t="s">
        <v>3710</v>
      </c>
      <c r="B492" s="72" t="s">
        <v>948</v>
      </c>
      <c r="C492" s="73"/>
      <c r="D492" s="73"/>
      <c r="E492" s="74" t="s">
        <v>949</v>
      </c>
      <c r="F492" s="73"/>
      <c r="G492" s="75"/>
      <c r="H492" s="75"/>
      <c r="I492" s="75"/>
      <c r="J492" s="75"/>
      <c r="K492" s="75"/>
      <c r="L492" s="76">
        <v>2561.37</v>
      </c>
      <c r="M492" s="76">
        <v>2561.37</v>
      </c>
      <c r="N492" s="40"/>
    </row>
    <row r="493" spans="1:14" x14ac:dyDescent="0.25">
      <c r="A493" s="47" t="s">
        <v>3711</v>
      </c>
      <c r="B493" s="63" t="s">
        <v>950</v>
      </c>
      <c r="C493" s="64" t="s">
        <v>104</v>
      </c>
      <c r="D493" s="65">
        <v>60010</v>
      </c>
      <c r="E493" s="66" t="s">
        <v>951</v>
      </c>
      <c r="F493" s="67" t="s">
        <v>145</v>
      </c>
      <c r="G493" s="68">
        <v>1.05</v>
      </c>
      <c r="H493" s="68">
        <v>1</v>
      </c>
      <c r="I493" s="69">
        <v>1.05</v>
      </c>
      <c r="J493" s="69">
        <v>1844.23</v>
      </c>
      <c r="K493" s="69">
        <v>595.16999999999996</v>
      </c>
      <c r="L493" s="69">
        <v>2561.37</v>
      </c>
      <c r="M493" s="69">
        <v>2561.37</v>
      </c>
      <c r="N493" s="40"/>
    </row>
    <row r="494" spans="1:14" x14ac:dyDescent="0.25">
      <c r="A494" s="47" t="s">
        <v>3712</v>
      </c>
      <c r="B494" s="57" t="s">
        <v>952</v>
      </c>
      <c r="C494" s="60"/>
      <c r="D494" s="60"/>
      <c r="E494" s="59" t="s">
        <v>30</v>
      </c>
      <c r="F494" s="60"/>
      <c r="G494" s="61"/>
      <c r="H494" s="61"/>
      <c r="I494" s="61"/>
      <c r="J494" s="61"/>
      <c r="K494" s="61"/>
      <c r="L494" s="62">
        <v>19653.36</v>
      </c>
      <c r="M494" s="62">
        <v>19653.36</v>
      </c>
      <c r="N494" s="40"/>
    </row>
    <row r="495" spans="1:14" x14ac:dyDescent="0.25">
      <c r="A495" s="47" t="s">
        <v>3713</v>
      </c>
      <c r="B495" s="72" t="s">
        <v>953</v>
      </c>
      <c r="C495" s="73"/>
      <c r="D495" s="73"/>
      <c r="E495" s="74" t="s">
        <v>954</v>
      </c>
      <c r="F495" s="73"/>
      <c r="G495" s="75"/>
      <c r="H495" s="75"/>
      <c r="I495" s="75"/>
      <c r="J495" s="75"/>
      <c r="K495" s="75"/>
      <c r="L495" s="76">
        <v>7879.4100000000008</v>
      </c>
      <c r="M495" s="76">
        <v>7879.4100000000008</v>
      </c>
      <c r="N495" s="40"/>
    </row>
    <row r="496" spans="1:14" x14ac:dyDescent="0.25">
      <c r="A496" s="47" t="s">
        <v>3714</v>
      </c>
      <c r="B496" s="63" t="s">
        <v>955</v>
      </c>
      <c r="C496" s="64" t="s">
        <v>104</v>
      </c>
      <c r="D496" s="65">
        <v>70391</v>
      </c>
      <c r="E496" s="66" t="s">
        <v>231</v>
      </c>
      <c r="F496" s="67" t="s">
        <v>101</v>
      </c>
      <c r="G496" s="68">
        <v>160</v>
      </c>
      <c r="H496" s="68">
        <v>1</v>
      </c>
      <c r="I496" s="69">
        <v>160</v>
      </c>
      <c r="J496" s="69">
        <v>0.14000000000000001</v>
      </c>
      <c r="K496" s="69">
        <v>0.47</v>
      </c>
      <c r="L496" s="69">
        <v>97.6</v>
      </c>
      <c r="M496" s="69">
        <v>97.6</v>
      </c>
      <c r="N496" s="40"/>
    </row>
    <row r="497" spans="1:14" x14ac:dyDescent="0.25">
      <c r="A497" s="47" t="s">
        <v>3715</v>
      </c>
      <c r="B497" s="63" t="s">
        <v>956</v>
      </c>
      <c r="C497" s="64" t="s">
        <v>104</v>
      </c>
      <c r="D497" s="65">
        <v>70421</v>
      </c>
      <c r="E497" s="66" t="s">
        <v>957</v>
      </c>
      <c r="F497" s="67" t="s">
        <v>358</v>
      </c>
      <c r="G497" s="68">
        <v>6</v>
      </c>
      <c r="H497" s="68">
        <v>1</v>
      </c>
      <c r="I497" s="69">
        <v>6</v>
      </c>
      <c r="J497" s="69">
        <v>1.56</v>
      </c>
      <c r="K497" s="69">
        <v>0.3</v>
      </c>
      <c r="L497" s="69">
        <v>11.16</v>
      </c>
      <c r="M497" s="69">
        <v>11.16</v>
      </c>
      <c r="N497" s="40"/>
    </row>
    <row r="498" spans="1:14" x14ac:dyDescent="0.25">
      <c r="A498" s="47" t="s">
        <v>3716</v>
      </c>
      <c r="B498" s="63" t="s">
        <v>958</v>
      </c>
      <c r="C498" s="64" t="s">
        <v>104</v>
      </c>
      <c r="D498" s="65">
        <v>70422</v>
      </c>
      <c r="E498" s="66" t="s">
        <v>357</v>
      </c>
      <c r="F498" s="67" t="s">
        <v>358</v>
      </c>
      <c r="G498" s="68">
        <v>4</v>
      </c>
      <c r="H498" s="68">
        <v>1</v>
      </c>
      <c r="I498" s="69">
        <v>4</v>
      </c>
      <c r="J498" s="69">
        <v>2.35</v>
      </c>
      <c r="K498" s="69">
        <v>0.3</v>
      </c>
      <c r="L498" s="69">
        <v>10.6</v>
      </c>
      <c r="M498" s="69">
        <v>10.6</v>
      </c>
      <c r="N498" s="40"/>
    </row>
    <row r="499" spans="1:14" x14ac:dyDescent="0.25">
      <c r="A499" s="47" t="s">
        <v>3717</v>
      </c>
      <c r="B499" s="63" t="s">
        <v>959</v>
      </c>
      <c r="C499" s="64" t="s">
        <v>104</v>
      </c>
      <c r="D499" s="65">
        <v>71861</v>
      </c>
      <c r="E499" s="66" t="s">
        <v>267</v>
      </c>
      <c r="F499" s="67" t="s">
        <v>101</v>
      </c>
      <c r="G499" s="68">
        <v>160</v>
      </c>
      <c r="H499" s="68">
        <v>1</v>
      </c>
      <c r="I499" s="69">
        <v>160</v>
      </c>
      <c r="J499" s="69">
        <v>0.1</v>
      </c>
      <c r="K499" s="69">
        <v>0.3</v>
      </c>
      <c r="L499" s="69">
        <v>64</v>
      </c>
      <c r="M499" s="69">
        <v>64</v>
      </c>
      <c r="N499" s="40"/>
    </row>
    <row r="500" spans="1:14" ht="24" x14ac:dyDescent="0.3">
      <c r="A500" s="47" t="s">
        <v>3718</v>
      </c>
      <c r="B500" s="63" t="s">
        <v>960</v>
      </c>
      <c r="C500" s="64" t="s">
        <v>170</v>
      </c>
      <c r="D500" s="65">
        <v>91844</v>
      </c>
      <c r="E500" s="66" t="s">
        <v>961</v>
      </c>
      <c r="F500" s="67" t="s">
        <v>123</v>
      </c>
      <c r="G500" s="68">
        <v>90</v>
      </c>
      <c r="H500" s="68">
        <v>1</v>
      </c>
      <c r="I500" s="69">
        <v>90</v>
      </c>
      <c r="J500" s="69">
        <v>2.92</v>
      </c>
      <c r="K500" s="69">
        <v>2.09</v>
      </c>
      <c r="L500" s="69">
        <v>450.9</v>
      </c>
      <c r="M500" s="69">
        <v>450.9</v>
      </c>
      <c r="N500" s="41"/>
    </row>
    <row r="501" spans="1:14" ht="24" x14ac:dyDescent="0.3">
      <c r="A501" s="47" t="s">
        <v>3719</v>
      </c>
      <c r="B501" s="63" t="s">
        <v>962</v>
      </c>
      <c r="C501" s="64" t="s">
        <v>170</v>
      </c>
      <c r="D501" s="65">
        <v>91854</v>
      </c>
      <c r="E501" s="66" t="s">
        <v>963</v>
      </c>
      <c r="F501" s="67" t="s">
        <v>123</v>
      </c>
      <c r="G501" s="68">
        <v>36</v>
      </c>
      <c r="H501" s="68">
        <v>1</v>
      </c>
      <c r="I501" s="69">
        <v>36</v>
      </c>
      <c r="J501" s="69">
        <v>3.33</v>
      </c>
      <c r="K501" s="69">
        <v>3.99</v>
      </c>
      <c r="L501" s="69">
        <v>263.52</v>
      </c>
      <c r="M501" s="69">
        <v>263.52</v>
      </c>
      <c r="N501" s="41"/>
    </row>
    <row r="502" spans="1:14" ht="24" x14ac:dyDescent="0.3">
      <c r="A502" s="47" t="s">
        <v>3720</v>
      </c>
      <c r="B502" s="63" t="s">
        <v>964</v>
      </c>
      <c r="C502" s="64" t="s">
        <v>170</v>
      </c>
      <c r="D502" s="65">
        <v>91846</v>
      </c>
      <c r="E502" s="70" t="s">
        <v>3182</v>
      </c>
      <c r="F502" s="67" t="s">
        <v>123</v>
      </c>
      <c r="G502" s="68">
        <v>4</v>
      </c>
      <c r="H502" s="68">
        <v>1</v>
      </c>
      <c r="I502" s="69">
        <v>4</v>
      </c>
      <c r="J502" s="69">
        <v>4.62</v>
      </c>
      <c r="K502" s="69">
        <v>2.54</v>
      </c>
      <c r="L502" s="69">
        <v>28.64</v>
      </c>
      <c r="M502" s="69">
        <v>28.64</v>
      </c>
      <c r="N502" s="41"/>
    </row>
    <row r="503" spans="1:14" ht="24" x14ac:dyDescent="0.3">
      <c r="A503" s="47" t="s">
        <v>3721</v>
      </c>
      <c r="B503" s="63" t="s">
        <v>965</v>
      </c>
      <c r="C503" s="64" t="s">
        <v>170</v>
      </c>
      <c r="D503" s="65">
        <v>91856</v>
      </c>
      <c r="E503" s="66" t="s">
        <v>966</v>
      </c>
      <c r="F503" s="67" t="s">
        <v>123</v>
      </c>
      <c r="G503" s="68">
        <v>2</v>
      </c>
      <c r="H503" s="68">
        <v>1</v>
      </c>
      <c r="I503" s="69">
        <v>2</v>
      </c>
      <c r="J503" s="69">
        <v>4.93</v>
      </c>
      <c r="K503" s="69">
        <v>4.41</v>
      </c>
      <c r="L503" s="69">
        <v>18.68</v>
      </c>
      <c r="M503" s="69">
        <v>18.68</v>
      </c>
      <c r="N503" s="41"/>
    </row>
    <row r="504" spans="1:14" ht="24" x14ac:dyDescent="0.3">
      <c r="A504" s="47" t="s">
        <v>3722</v>
      </c>
      <c r="B504" s="63" t="s">
        <v>967</v>
      </c>
      <c r="C504" s="64" t="s">
        <v>170</v>
      </c>
      <c r="D504" s="65">
        <v>91940</v>
      </c>
      <c r="E504" s="66" t="s">
        <v>968</v>
      </c>
      <c r="F504" s="67" t="s">
        <v>101</v>
      </c>
      <c r="G504" s="68">
        <v>13</v>
      </c>
      <c r="H504" s="68">
        <v>1</v>
      </c>
      <c r="I504" s="69">
        <v>13</v>
      </c>
      <c r="J504" s="69">
        <v>4.42</v>
      </c>
      <c r="K504" s="69">
        <v>8.7200000000000006</v>
      </c>
      <c r="L504" s="69">
        <v>170.82</v>
      </c>
      <c r="M504" s="69">
        <v>170.82</v>
      </c>
      <c r="N504" s="41"/>
    </row>
    <row r="505" spans="1:14" ht="24" x14ac:dyDescent="0.3">
      <c r="A505" s="47" t="s">
        <v>3723</v>
      </c>
      <c r="B505" s="63" t="s">
        <v>969</v>
      </c>
      <c r="C505" s="64" t="s">
        <v>170</v>
      </c>
      <c r="D505" s="65">
        <v>91941</v>
      </c>
      <c r="E505" s="66" t="s">
        <v>970</v>
      </c>
      <c r="F505" s="67" t="s">
        <v>101</v>
      </c>
      <c r="G505" s="68">
        <v>28</v>
      </c>
      <c r="H505" s="68">
        <v>1</v>
      </c>
      <c r="I505" s="69">
        <v>28</v>
      </c>
      <c r="J505" s="69">
        <v>3.13</v>
      </c>
      <c r="K505" s="69">
        <v>4.97</v>
      </c>
      <c r="L505" s="69">
        <v>226.8</v>
      </c>
      <c r="M505" s="69">
        <v>226.8</v>
      </c>
      <c r="N505" s="41"/>
    </row>
    <row r="506" spans="1:14" x14ac:dyDescent="0.25">
      <c r="A506" s="47" t="s">
        <v>3724</v>
      </c>
      <c r="B506" s="63" t="s">
        <v>971</v>
      </c>
      <c r="C506" s="64" t="s">
        <v>104</v>
      </c>
      <c r="D506" s="65">
        <v>70680</v>
      </c>
      <c r="E506" s="66" t="s">
        <v>972</v>
      </c>
      <c r="F506" s="67" t="s">
        <v>101</v>
      </c>
      <c r="G506" s="68">
        <v>2</v>
      </c>
      <c r="H506" s="68">
        <v>1</v>
      </c>
      <c r="I506" s="69">
        <v>2</v>
      </c>
      <c r="J506" s="69">
        <v>2.17</v>
      </c>
      <c r="K506" s="69">
        <v>4.45</v>
      </c>
      <c r="L506" s="69">
        <v>13.24</v>
      </c>
      <c r="M506" s="69">
        <v>13.24</v>
      </c>
      <c r="N506" s="40"/>
    </row>
    <row r="507" spans="1:14" x14ac:dyDescent="0.25">
      <c r="A507" s="47" t="s">
        <v>3725</v>
      </c>
      <c r="B507" s="63" t="s">
        <v>973</v>
      </c>
      <c r="C507" s="64" t="s">
        <v>104</v>
      </c>
      <c r="D507" s="65">
        <v>70682</v>
      </c>
      <c r="E507" s="66" t="s">
        <v>974</v>
      </c>
      <c r="F507" s="67" t="s">
        <v>101</v>
      </c>
      <c r="G507" s="68">
        <v>22</v>
      </c>
      <c r="H507" s="68">
        <v>1</v>
      </c>
      <c r="I507" s="69">
        <v>22</v>
      </c>
      <c r="J507" s="69">
        <v>4.66</v>
      </c>
      <c r="K507" s="69">
        <v>4.45</v>
      </c>
      <c r="L507" s="69">
        <v>200.42</v>
      </c>
      <c r="M507" s="69">
        <v>200.42</v>
      </c>
      <c r="N507" s="40"/>
    </row>
    <row r="508" spans="1:14" x14ac:dyDescent="0.25">
      <c r="A508" s="47" t="s">
        <v>3726</v>
      </c>
      <c r="B508" s="63" t="s">
        <v>975</v>
      </c>
      <c r="C508" s="64" t="s">
        <v>104</v>
      </c>
      <c r="D508" s="65">
        <v>70563</v>
      </c>
      <c r="E508" s="66" t="s">
        <v>976</v>
      </c>
      <c r="F508" s="67" t="s">
        <v>123</v>
      </c>
      <c r="G508" s="68">
        <v>500</v>
      </c>
      <c r="H508" s="68">
        <v>1</v>
      </c>
      <c r="I508" s="69">
        <v>500</v>
      </c>
      <c r="J508" s="69">
        <v>2.04</v>
      </c>
      <c r="K508" s="69">
        <v>1.62</v>
      </c>
      <c r="L508" s="69">
        <v>1830</v>
      </c>
      <c r="M508" s="69">
        <v>1830</v>
      </c>
      <c r="N508" s="40"/>
    </row>
    <row r="509" spans="1:14" x14ac:dyDescent="0.25">
      <c r="A509" s="47" t="s">
        <v>3727</v>
      </c>
      <c r="B509" s="63" t="s">
        <v>977</v>
      </c>
      <c r="C509" s="64" t="s">
        <v>104</v>
      </c>
      <c r="D509" s="65">
        <v>72578</v>
      </c>
      <c r="E509" s="66" t="s">
        <v>978</v>
      </c>
      <c r="F509" s="67" t="s">
        <v>101</v>
      </c>
      <c r="G509" s="68">
        <v>28</v>
      </c>
      <c r="H509" s="68">
        <v>1</v>
      </c>
      <c r="I509" s="69">
        <v>28</v>
      </c>
      <c r="J509" s="69">
        <v>6.71</v>
      </c>
      <c r="K509" s="69">
        <v>8.6</v>
      </c>
      <c r="L509" s="69">
        <v>428.68</v>
      </c>
      <c r="M509" s="69">
        <v>428.68</v>
      </c>
      <c r="N509" s="40"/>
    </row>
    <row r="510" spans="1:14" ht="24" x14ac:dyDescent="0.3">
      <c r="A510" s="47" t="s">
        <v>3728</v>
      </c>
      <c r="B510" s="63" t="s">
        <v>979</v>
      </c>
      <c r="C510" s="64" t="s">
        <v>170</v>
      </c>
      <c r="D510" s="65">
        <v>92023</v>
      </c>
      <c r="E510" s="70" t="s">
        <v>3183</v>
      </c>
      <c r="F510" s="67" t="s">
        <v>101</v>
      </c>
      <c r="G510" s="68">
        <v>2</v>
      </c>
      <c r="H510" s="68">
        <v>1</v>
      </c>
      <c r="I510" s="69">
        <v>2</v>
      </c>
      <c r="J510" s="69">
        <v>20.02</v>
      </c>
      <c r="K510" s="69">
        <v>18.190000000000001</v>
      </c>
      <c r="L510" s="69">
        <v>76.42</v>
      </c>
      <c r="M510" s="69">
        <v>76.42</v>
      </c>
      <c r="N510" s="41"/>
    </row>
    <row r="511" spans="1:14" x14ac:dyDescent="0.25">
      <c r="A511" s="47" t="s">
        <v>3729</v>
      </c>
      <c r="B511" s="63" t="s">
        <v>980</v>
      </c>
      <c r="C511" s="64" t="s">
        <v>104</v>
      </c>
      <c r="D511" s="65">
        <v>71440</v>
      </c>
      <c r="E511" s="66" t="s">
        <v>981</v>
      </c>
      <c r="F511" s="67" t="s">
        <v>101</v>
      </c>
      <c r="G511" s="68">
        <v>7</v>
      </c>
      <c r="H511" s="68">
        <v>1</v>
      </c>
      <c r="I511" s="69">
        <v>7</v>
      </c>
      <c r="J511" s="69">
        <v>6.37</v>
      </c>
      <c r="K511" s="69">
        <v>6.22</v>
      </c>
      <c r="L511" s="69">
        <v>88.13</v>
      </c>
      <c r="M511" s="69">
        <v>88.13</v>
      </c>
      <c r="N511" s="40"/>
    </row>
    <row r="512" spans="1:14" x14ac:dyDescent="0.25">
      <c r="A512" s="47" t="s">
        <v>3730</v>
      </c>
      <c r="B512" s="63" t="s">
        <v>982</v>
      </c>
      <c r="C512" s="64" t="s">
        <v>104</v>
      </c>
      <c r="D512" s="65">
        <v>71441</v>
      </c>
      <c r="E512" s="66" t="s">
        <v>257</v>
      </c>
      <c r="F512" s="67" t="s">
        <v>101</v>
      </c>
      <c r="G512" s="68">
        <v>1</v>
      </c>
      <c r="H512" s="68">
        <v>1</v>
      </c>
      <c r="I512" s="69">
        <v>1</v>
      </c>
      <c r="J512" s="69">
        <v>9.19</v>
      </c>
      <c r="K512" s="69">
        <v>10.97</v>
      </c>
      <c r="L512" s="69">
        <v>20.16</v>
      </c>
      <c r="M512" s="69">
        <v>20.16</v>
      </c>
      <c r="N512" s="40"/>
    </row>
    <row r="513" spans="1:14" x14ac:dyDescent="0.25">
      <c r="A513" s="47" t="s">
        <v>3731</v>
      </c>
      <c r="B513" s="63" t="s">
        <v>983</v>
      </c>
      <c r="C513" s="64" t="s">
        <v>104</v>
      </c>
      <c r="D513" s="65">
        <v>70645</v>
      </c>
      <c r="E513" s="66" t="s">
        <v>984</v>
      </c>
      <c r="F513" s="67" t="s">
        <v>101</v>
      </c>
      <c r="G513" s="68">
        <v>1</v>
      </c>
      <c r="H513" s="68">
        <v>1</v>
      </c>
      <c r="I513" s="69">
        <v>1</v>
      </c>
      <c r="J513" s="69">
        <v>22.56</v>
      </c>
      <c r="K513" s="69">
        <v>20.75</v>
      </c>
      <c r="L513" s="69">
        <v>43.31</v>
      </c>
      <c r="M513" s="69">
        <v>43.31</v>
      </c>
      <c r="N513" s="40"/>
    </row>
    <row r="514" spans="1:14" ht="24" x14ac:dyDescent="0.3">
      <c r="A514" s="47" t="s">
        <v>3732</v>
      </c>
      <c r="B514" s="63" t="s">
        <v>985</v>
      </c>
      <c r="C514" s="64" t="s">
        <v>170</v>
      </c>
      <c r="D514" s="65">
        <v>100903</v>
      </c>
      <c r="E514" s="70" t="s">
        <v>3184</v>
      </c>
      <c r="F514" s="67" t="s">
        <v>101</v>
      </c>
      <c r="G514" s="68">
        <v>44</v>
      </c>
      <c r="H514" s="68">
        <v>1</v>
      </c>
      <c r="I514" s="69">
        <v>44</v>
      </c>
      <c r="J514" s="69">
        <v>18.25</v>
      </c>
      <c r="K514" s="69">
        <v>5.63</v>
      </c>
      <c r="L514" s="69">
        <v>1050.72</v>
      </c>
      <c r="M514" s="69">
        <v>1050.72</v>
      </c>
      <c r="N514" s="41"/>
    </row>
    <row r="515" spans="1:14" x14ac:dyDescent="0.3">
      <c r="A515" s="47" t="s">
        <v>3733</v>
      </c>
      <c r="B515" s="63" t="s">
        <v>986</v>
      </c>
      <c r="C515" s="64" t="s">
        <v>170</v>
      </c>
      <c r="D515" s="65">
        <v>97610</v>
      </c>
      <c r="E515" s="66" t="s">
        <v>261</v>
      </c>
      <c r="F515" s="67" t="s">
        <v>101</v>
      </c>
      <c r="G515" s="68">
        <v>2</v>
      </c>
      <c r="H515" s="68">
        <v>1</v>
      </c>
      <c r="I515" s="69">
        <v>2</v>
      </c>
      <c r="J515" s="69">
        <v>9.68</v>
      </c>
      <c r="K515" s="69">
        <v>3.77</v>
      </c>
      <c r="L515" s="69">
        <v>26.9</v>
      </c>
      <c r="M515" s="69">
        <v>26.9</v>
      </c>
      <c r="N515" s="41"/>
    </row>
    <row r="516" spans="1:14" ht="24" x14ac:dyDescent="0.3">
      <c r="A516" s="47" t="s">
        <v>3734</v>
      </c>
      <c r="B516" s="63" t="s">
        <v>987</v>
      </c>
      <c r="C516" s="64" t="s">
        <v>270</v>
      </c>
      <c r="D516" s="77" t="s">
        <v>988</v>
      </c>
      <c r="E516" s="66" t="s">
        <v>989</v>
      </c>
      <c r="F516" s="67" t="s">
        <v>101</v>
      </c>
      <c r="G516" s="68">
        <v>22</v>
      </c>
      <c r="H516" s="68">
        <v>1</v>
      </c>
      <c r="I516" s="69">
        <v>22</v>
      </c>
      <c r="J516" s="69">
        <v>76.209999999999994</v>
      </c>
      <c r="K516" s="69">
        <v>11.46</v>
      </c>
      <c r="L516" s="69">
        <v>1928.74</v>
      </c>
      <c r="M516" s="69">
        <v>1928.74</v>
      </c>
      <c r="N516" s="41"/>
    </row>
    <row r="517" spans="1:14" x14ac:dyDescent="0.25">
      <c r="A517" s="47" t="s">
        <v>3735</v>
      </c>
      <c r="B517" s="63" t="s">
        <v>990</v>
      </c>
      <c r="C517" s="64" t="s">
        <v>104</v>
      </c>
      <c r="D517" s="65">
        <v>71688</v>
      </c>
      <c r="E517" s="66" t="s">
        <v>991</v>
      </c>
      <c r="F517" s="67" t="s">
        <v>101</v>
      </c>
      <c r="G517" s="68">
        <v>2</v>
      </c>
      <c r="H517" s="68">
        <v>1</v>
      </c>
      <c r="I517" s="69">
        <v>2</v>
      </c>
      <c r="J517" s="69">
        <v>52.52</v>
      </c>
      <c r="K517" s="69">
        <v>9.56</v>
      </c>
      <c r="L517" s="69">
        <v>124.16</v>
      </c>
      <c r="M517" s="69">
        <v>124.16</v>
      </c>
      <c r="N517" s="40"/>
    </row>
    <row r="518" spans="1:14" ht="36" x14ac:dyDescent="0.3">
      <c r="A518" s="47" t="s">
        <v>3736</v>
      </c>
      <c r="B518" s="63" t="s">
        <v>992</v>
      </c>
      <c r="C518" s="64" t="s">
        <v>170</v>
      </c>
      <c r="D518" s="65">
        <v>101875</v>
      </c>
      <c r="E518" s="70" t="s">
        <v>3185</v>
      </c>
      <c r="F518" s="67" t="s">
        <v>101</v>
      </c>
      <c r="G518" s="68">
        <v>1</v>
      </c>
      <c r="H518" s="68">
        <v>1</v>
      </c>
      <c r="I518" s="69">
        <v>1</v>
      </c>
      <c r="J518" s="69">
        <v>295.33</v>
      </c>
      <c r="K518" s="69">
        <v>15.64</v>
      </c>
      <c r="L518" s="69">
        <v>310.97000000000003</v>
      </c>
      <c r="M518" s="69">
        <v>310.97000000000003</v>
      </c>
      <c r="N518" s="41"/>
    </row>
    <row r="519" spans="1:14" ht="24" x14ac:dyDescent="0.3">
      <c r="A519" s="47" t="s">
        <v>3737</v>
      </c>
      <c r="B519" s="63" t="s">
        <v>993</v>
      </c>
      <c r="C519" s="64" t="s">
        <v>170</v>
      </c>
      <c r="D519" s="65">
        <v>93671</v>
      </c>
      <c r="E519" s="70" t="s">
        <v>3186</v>
      </c>
      <c r="F519" s="67" t="s">
        <v>101</v>
      </c>
      <c r="G519" s="68">
        <v>1</v>
      </c>
      <c r="H519" s="68">
        <v>1</v>
      </c>
      <c r="I519" s="69">
        <v>1</v>
      </c>
      <c r="J519" s="69">
        <v>55.32</v>
      </c>
      <c r="K519" s="69">
        <v>8.07</v>
      </c>
      <c r="L519" s="69">
        <v>63.39</v>
      </c>
      <c r="M519" s="69">
        <v>63.39</v>
      </c>
      <c r="N519" s="41"/>
    </row>
    <row r="520" spans="1:14" ht="24" x14ac:dyDescent="0.3">
      <c r="A520" s="47" t="s">
        <v>3738</v>
      </c>
      <c r="B520" s="63" t="s">
        <v>994</v>
      </c>
      <c r="C520" s="64" t="s">
        <v>170</v>
      </c>
      <c r="D520" s="65">
        <v>93653</v>
      </c>
      <c r="E520" s="66" t="s">
        <v>995</v>
      </c>
      <c r="F520" s="67" t="s">
        <v>101</v>
      </c>
      <c r="G520" s="68">
        <v>1</v>
      </c>
      <c r="H520" s="68">
        <v>1</v>
      </c>
      <c r="I520" s="69">
        <v>1</v>
      </c>
      <c r="J520" s="69">
        <v>8.1199999999999992</v>
      </c>
      <c r="K520" s="69">
        <v>1.01</v>
      </c>
      <c r="L520" s="69">
        <v>9.1300000000000008</v>
      </c>
      <c r="M520" s="69">
        <v>9.1300000000000008</v>
      </c>
      <c r="N520" s="41"/>
    </row>
    <row r="521" spans="1:14" ht="24" x14ac:dyDescent="0.3">
      <c r="A521" s="47" t="s">
        <v>3739</v>
      </c>
      <c r="B521" s="63" t="s">
        <v>996</v>
      </c>
      <c r="C521" s="64" t="s">
        <v>170</v>
      </c>
      <c r="D521" s="65">
        <v>93654</v>
      </c>
      <c r="E521" s="66" t="s">
        <v>249</v>
      </c>
      <c r="F521" s="67" t="s">
        <v>101</v>
      </c>
      <c r="G521" s="68">
        <v>7</v>
      </c>
      <c r="H521" s="68">
        <v>1</v>
      </c>
      <c r="I521" s="69">
        <v>7</v>
      </c>
      <c r="J521" s="69">
        <v>8.24</v>
      </c>
      <c r="K521" s="69">
        <v>1.38</v>
      </c>
      <c r="L521" s="69">
        <v>67.34</v>
      </c>
      <c r="M521" s="69">
        <v>67.34</v>
      </c>
      <c r="N521" s="41"/>
    </row>
    <row r="522" spans="1:14" x14ac:dyDescent="0.25">
      <c r="A522" s="47" t="s">
        <v>3740</v>
      </c>
      <c r="B522" s="63" t="s">
        <v>997</v>
      </c>
      <c r="C522" s="64" t="s">
        <v>104</v>
      </c>
      <c r="D522" s="65">
        <v>71450</v>
      </c>
      <c r="E522" s="66" t="s">
        <v>998</v>
      </c>
      <c r="F522" s="67" t="s">
        <v>101</v>
      </c>
      <c r="G522" s="68">
        <v>1</v>
      </c>
      <c r="H522" s="68">
        <v>1</v>
      </c>
      <c r="I522" s="69">
        <v>1</v>
      </c>
      <c r="J522" s="69">
        <v>120.83</v>
      </c>
      <c r="K522" s="69">
        <v>17.79</v>
      </c>
      <c r="L522" s="69">
        <v>138.62</v>
      </c>
      <c r="M522" s="69">
        <v>138.62</v>
      </c>
      <c r="N522" s="40"/>
    </row>
    <row r="523" spans="1:14" x14ac:dyDescent="0.25">
      <c r="A523" s="47" t="s">
        <v>3741</v>
      </c>
      <c r="B523" s="63" t="s">
        <v>999</v>
      </c>
      <c r="C523" s="64" t="s">
        <v>104</v>
      </c>
      <c r="D523" s="65">
        <v>71321</v>
      </c>
      <c r="E523" s="66" t="s">
        <v>415</v>
      </c>
      <c r="F523" s="67" t="s">
        <v>101</v>
      </c>
      <c r="G523" s="68">
        <v>1</v>
      </c>
      <c r="H523" s="68">
        <v>1</v>
      </c>
      <c r="I523" s="69">
        <v>1</v>
      </c>
      <c r="J523" s="69">
        <v>13.34</v>
      </c>
      <c r="K523" s="69">
        <v>5.92</v>
      </c>
      <c r="L523" s="69">
        <v>19.260000000000002</v>
      </c>
      <c r="M523" s="69">
        <v>19.260000000000002</v>
      </c>
      <c r="N523" s="40"/>
    </row>
    <row r="524" spans="1:14" x14ac:dyDescent="0.25">
      <c r="A524" s="47" t="s">
        <v>3742</v>
      </c>
      <c r="B524" s="63" t="s">
        <v>1000</v>
      </c>
      <c r="C524" s="64" t="s">
        <v>104</v>
      </c>
      <c r="D524" s="65">
        <v>71331</v>
      </c>
      <c r="E524" s="66" t="s">
        <v>1001</v>
      </c>
      <c r="F524" s="67" t="s">
        <v>101</v>
      </c>
      <c r="G524" s="68">
        <v>5</v>
      </c>
      <c r="H524" s="68">
        <v>1</v>
      </c>
      <c r="I524" s="69">
        <v>5</v>
      </c>
      <c r="J524" s="69">
        <v>7.57</v>
      </c>
      <c r="K524" s="69">
        <v>11.85</v>
      </c>
      <c r="L524" s="69">
        <v>97.1</v>
      </c>
      <c r="M524" s="69">
        <v>97.1</v>
      </c>
      <c r="N524" s="40"/>
    </row>
    <row r="525" spans="1:14" x14ac:dyDescent="0.25">
      <c r="A525" s="47" t="s">
        <v>3743</v>
      </c>
      <c r="B525" s="72" t="s">
        <v>1002</v>
      </c>
      <c r="C525" s="73"/>
      <c r="D525" s="73"/>
      <c r="E525" s="74" t="s">
        <v>277</v>
      </c>
      <c r="F525" s="73"/>
      <c r="G525" s="75"/>
      <c r="H525" s="75"/>
      <c r="I525" s="75"/>
      <c r="J525" s="75"/>
      <c r="K525" s="75"/>
      <c r="L525" s="76">
        <v>11773.95</v>
      </c>
      <c r="M525" s="76">
        <v>11773.95</v>
      </c>
      <c r="N525" s="40"/>
    </row>
    <row r="526" spans="1:14" x14ac:dyDescent="0.25">
      <c r="A526" s="47" t="s">
        <v>3744</v>
      </c>
      <c r="B526" s="63" t="s">
        <v>1003</v>
      </c>
      <c r="C526" s="64" t="s">
        <v>104</v>
      </c>
      <c r="D526" s="65">
        <v>70283</v>
      </c>
      <c r="E526" s="66" t="s">
        <v>1004</v>
      </c>
      <c r="F526" s="67" t="s">
        <v>101</v>
      </c>
      <c r="G526" s="68">
        <v>6</v>
      </c>
      <c r="H526" s="68">
        <v>1</v>
      </c>
      <c r="I526" s="69">
        <v>6</v>
      </c>
      <c r="J526" s="69">
        <v>13.84</v>
      </c>
      <c r="K526" s="69">
        <v>8.89</v>
      </c>
      <c r="L526" s="69">
        <v>136.38</v>
      </c>
      <c r="M526" s="69">
        <v>136.38</v>
      </c>
      <c r="N526" s="40"/>
    </row>
    <row r="527" spans="1:14" x14ac:dyDescent="0.25">
      <c r="A527" s="47" t="s">
        <v>3745</v>
      </c>
      <c r="B527" s="63" t="s">
        <v>1005</v>
      </c>
      <c r="C527" s="64" t="s">
        <v>104</v>
      </c>
      <c r="D527" s="65">
        <v>70207</v>
      </c>
      <c r="E527" s="66" t="s">
        <v>1006</v>
      </c>
      <c r="F527" s="67" t="s">
        <v>101</v>
      </c>
      <c r="G527" s="68">
        <v>6</v>
      </c>
      <c r="H527" s="68">
        <v>1</v>
      </c>
      <c r="I527" s="69">
        <v>6</v>
      </c>
      <c r="J527" s="69">
        <v>6.22</v>
      </c>
      <c r="K527" s="69">
        <v>4.45</v>
      </c>
      <c r="L527" s="69">
        <v>64.02</v>
      </c>
      <c r="M527" s="69">
        <v>64.02</v>
      </c>
      <c r="N527" s="40"/>
    </row>
    <row r="528" spans="1:14" x14ac:dyDescent="0.25">
      <c r="A528" s="47" t="s">
        <v>3746</v>
      </c>
      <c r="B528" s="63" t="s">
        <v>1007</v>
      </c>
      <c r="C528" s="64" t="s">
        <v>104</v>
      </c>
      <c r="D528" s="65">
        <v>70211</v>
      </c>
      <c r="E528" s="66" t="s">
        <v>1008</v>
      </c>
      <c r="F528" s="67" t="s">
        <v>101</v>
      </c>
      <c r="G528" s="68">
        <v>55</v>
      </c>
      <c r="H528" s="68">
        <v>1</v>
      </c>
      <c r="I528" s="69">
        <v>55</v>
      </c>
      <c r="J528" s="69">
        <v>0.13</v>
      </c>
      <c r="K528" s="69">
        <v>0.4</v>
      </c>
      <c r="L528" s="69">
        <v>29.15</v>
      </c>
      <c r="M528" s="69">
        <v>29.15</v>
      </c>
      <c r="N528" s="40"/>
    </row>
    <row r="529" spans="1:14" x14ac:dyDescent="0.25">
      <c r="A529" s="47" t="s">
        <v>3747</v>
      </c>
      <c r="B529" s="63" t="s">
        <v>1009</v>
      </c>
      <c r="C529" s="64" t="s">
        <v>104</v>
      </c>
      <c r="D529" s="65">
        <v>70218</v>
      </c>
      <c r="E529" s="66" t="s">
        <v>1010</v>
      </c>
      <c r="F529" s="67" t="s">
        <v>123</v>
      </c>
      <c r="G529" s="68">
        <v>55</v>
      </c>
      <c r="H529" s="68">
        <v>1</v>
      </c>
      <c r="I529" s="69">
        <v>55</v>
      </c>
      <c r="J529" s="69">
        <v>0.8</v>
      </c>
      <c r="K529" s="69">
        <v>1.21</v>
      </c>
      <c r="L529" s="69">
        <v>110.55</v>
      </c>
      <c r="M529" s="69">
        <v>110.55</v>
      </c>
      <c r="N529" s="40"/>
    </row>
    <row r="530" spans="1:14" x14ac:dyDescent="0.25">
      <c r="A530" s="47" t="s">
        <v>3748</v>
      </c>
      <c r="B530" s="63" t="s">
        <v>1011</v>
      </c>
      <c r="C530" s="64" t="s">
        <v>104</v>
      </c>
      <c r="D530" s="65">
        <v>70422</v>
      </c>
      <c r="E530" s="66" t="s">
        <v>357</v>
      </c>
      <c r="F530" s="67" t="s">
        <v>358</v>
      </c>
      <c r="G530" s="68">
        <v>14</v>
      </c>
      <c r="H530" s="68">
        <v>1</v>
      </c>
      <c r="I530" s="69">
        <v>14</v>
      </c>
      <c r="J530" s="69">
        <v>2.35</v>
      </c>
      <c r="K530" s="69">
        <v>0.3</v>
      </c>
      <c r="L530" s="69">
        <v>37.1</v>
      </c>
      <c r="M530" s="69">
        <v>37.1</v>
      </c>
      <c r="N530" s="40"/>
    </row>
    <row r="531" spans="1:14" x14ac:dyDescent="0.25">
      <c r="A531" s="47" t="s">
        <v>3749</v>
      </c>
      <c r="B531" s="63" t="s">
        <v>1012</v>
      </c>
      <c r="C531" s="64" t="s">
        <v>104</v>
      </c>
      <c r="D531" s="65">
        <v>70425</v>
      </c>
      <c r="E531" s="66" t="s">
        <v>1013</v>
      </c>
      <c r="F531" s="67" t="s">
        <v>358</v>
      </c>
      <c r="G531" s="68">
        <v>7</v>
      </c>
      <c r="H531" s="68">
        <v>1</v>
      </c>
      <c r="I531" s="69">
        <v>7</v>
      </c>
      <c r="J531" s="69">
        <v>6.62</v>
      </c>
      <c r="K531" s="69">
        <v>1.77</v>
      </c>
      <c r="L531" s="69">
        <v>58.73</v>
      </c>
      <c r="M531" s="69">
        <v>58.73</v>
      </c>
      <c r="N531" s="40"/>
    </row>
    <row r="532" spans="1:14" x14ac:dyDescent="0.25">
      <c r="A532" s="47" t="s">
        <v>3750</v>
      </c>
      <c r="B532" s="63" t="s">
        <v>1014</v>
      </c>
      <c r="C532" s="64" t="s">
        <v>104</v>
      </c>
      <c r="D532" s="65">
        <v>70427</v>
      </c>
      <c r="E532" s="66" t="s">
        <v>1015</v>
      </c>
      <c r="F532" s="67" t="s">
        <v>358</v>
      </c>
      <c r="G532" s="68">
        <v>3</v>
      </c>
      <c r="H532" s="68">
        <v>1</v>
      </c>
      <c r="I532" s="69">
        <v>3</v>
      </c>
      <c r="J532" s="69">
        <v>11.34</v>
      </c>
      <c r="K532" s="69">
        <v>5.33</v>
      </c>
      <c r="L532" s="69">
        <v>50.01</v>
      </c>
      <c r="M532" s="69">
        <v>50.01</v>
      </c>
      <c r="N532" s="40"/>
    </row>
    <row r="533" spans="1:14" x14ac:dyDescent="0.25">
      <c r="A533" s="47" t="s">
        <v>3751</v>
      </c>
      <c r="B533" s="63" t="s">
        <v>1016</v>
      </c>
      <c r="C533" s="64" t="s">
        <v>104</v>
      </c>
      <c r="D533" s="65">
        <v>70506</v>
      </c>
      <c r="E533" s="66" t="s">
        <v>1017</v>
      </c>
      <c r="F533" s="67" t="s">
        <v>101</v>
      </c>
      <c r="G533" s="68">
        <v>1</v>
      </c>
      <c r="H533" s="68">
        <v>1</v>
      </c>
      <c r="I533" s="69">
        <v>1</v>
      </c>
      <c r="J533" s="69">
        <v>27.7</v>
      </c>
      <c r="K533" s="69">
        <v>12.75</v>
      </c>
      <c r="L533" s="69">
        <v>40.450000000000003</v>
      </c>
      <c r="M533" s="69">
        <v>40.450000000000003</v>
      </c>
      <c r="N533" s="40"/>
    </row>
    <row r="534" spans="1:14" x14ac:dyDescent="0.25">
      <c r="A534" s="47" t="s">
        <v>3752</v>
      </c>
      <c r="B534" s="63" t="s">
        <v>1018</v>
      </c>
      <c r="C534" s="64" t="s">
        <v>104</v>
      </c>
      <c r="D534" s="65">
        <v>70610</v>
      </c>
      <c r="E534" s="66" t="s">
        <v>1019</v>
      </c>
      <c r="F534" s="67" t="s">
        <v>123</v>
      </c>
      <c r="G534" s="68">
        <v>17</v>
      </c>
      <c r="H534" s="68">
        <v>1</v>
      </c>
      <c r="I534" s="69">
        <v>17</v>
      </c>
      <c r="J534" s="69">
        <v>7.35</v>
      </c>
      <c r="K534" s="69">
        <v>2.52</v>
      </c>
      <c r="L534" s="69">
        <v>167.79</v>
      </c>
      <c r="M534" s="69">
        <v>167.79</v>
      </c>
      <c r="N534" s="40"/>
    </row>
    <row r="535" spans="1:14" x14ac:dyDescent="0.25">
      <c r="A535" s="47" t="s">
        <v>3753</v>
      </c>
      <c r="B535" s="63" t="s">
        <v>1020</v>
      </c>
      <c r="C535" s="64" t="s">
        <v>104</v>
      </c>
      <c r="D535" s="65">
        <v>70626</v>
      </c>
      <c r="E535" s="66" t="s">
        <v>1021</v>
      </c>
      <c r="F535" s="67" t="s">
        <v>123</v>
      </c>
      <c r="G535" s="68">
        <v>290</v>
      </c>
      <c r="H535" s="68">
        <v>1</v>
      </c>
      <c r="I535" s="69">
        <v>290</v>
      </c>
      <c r="J535" s="69">
        <v>2.4700000000000002</v>
      </c>
      <c r="K535" s="69">
        <v>1.92</v>
      </c>
      <c r="L535" s="69">
        <v>1273.0999999999999</v>
      </c>
      <c r="M535" s="69">
        <v>1273.0999999999999</v>
      </c>
      <c r="N535" s="40"/>
    </row>
    <row r="536" spans="1:14" x14ac:dyDescent="0.25">
      <c r="A536" s="47" t="s">
        <v>3754</v>
      </c>
      <c r="B536" s="63" t="s">
        <v>1022</v>
      </c>
      <c r="C536" s="64" t="s">
        <v>104</v>
      </c>
      <c r="D536" s="65">
        <v>70645</v>
      </c>
      <c r="E536" s="66" t="s">
        <v>984</v>
      </c>
      <c r="F536" s="67" t="s">
        <v>101</v>
      </c>
      <c r="G536" s="68">
        <v>1</v>
      </c>
      <c r="H536" s="68">
        <v>1</v>
      </c>
      <c r="I536" s="69">
        <v>1</v>
      </c>
      <c r="J536" s="69">
        <v>22.56</v>
      </c>
      <c r="K536" s="69">
        <v>20.75</v>
      </c>
      <c r="L536" s="69">
        <v>43.31</v>
      </c>
      <c r="M536" s="69">
        <v>43.31</v>
      </c>
      <c r="N536" s="40"/>
    </row>
    <row r="537" spans="1:14" x14ac:dyDescent="0.25">
      <c r="A537" s="47" t="s">
        <v>3755</v>
      </c>
      <c r="B537" s="63" t="s">
        <v>1023</v>
      </c>
      <c r="C537" s="64" t="s">
        <v>104</v>
      </c>
      <c r="D537" s="65">
        <v>70648</v>
      </c>
      <c r="E537" s="66" t="s">
        <v>1024</v>
      </c>
      <c r="F537" s="67" t="s">
        <v>101</v>
      </c>
      <c r="G537" s="68">
        <v>1</v>
      </c>
      <c r="H537" s="68">
        <v>1</v>
      </c>
      <c r="I537" s="69">
        <v>1</v>
      </c>
      <c r="J537" s="69">
        <v>96.57</v>
      </c>
      <c r="K537" s="69">
        <v>59.3</v>
      </c>
      <c r="L537" s="69">
        <v>155.87</v>
      </c>
      <c r="M537" s="69">
        <v>155.87</v>
      </c>
      <c r="N537" s="40"/>
    </row>
    <row r="538" spans="1:14" x14ac:dyDescent="0.3">
      <c r="A538" s="47" t="s">
        <v>3756</v>
      </c>
      <c r="B538" s="63" t="s">
        <v>1025</v>
      </c>
      <c r="C538" s="64" t="s">
        <v>270</v>
      </c>
      <c r="D538" s="77" t="s">
        <v>1026</v>
      </c>
      <c r="E538" s="66" t="s">
        <v>1027</v>
      </c>
      <c r="F538" s="67" t="s">
        <v>123</v>
      </c>
      <c r="G538" s="68">
        <v>14</v>
      </c>
      <c r="H538" s="68">
        <v>1</v>
      </c>
      <c r="I538" s="69">
        <v>14</v>
      </c>
      <c r="J538" s="69">
        <v>1.57</v>
      </c>
      <c r="K538" s="69">
        <v>2.52</v>
      </c>
      <c r="L538" s="69">
        <v>57.26</v>
      </c>
      <c r="M538" s="69">
        <v>57.26</v>
      </c>
      <c r="N538" s="41"/>
    </row>
    <row r="539" spans="1:14" x14ac:dyDescent="0.25">
      <c r="A539" s="47" t="s">
        <v>3757</v>
      </c>
      <c r="B539" s="63" t="s">
        <v>1028</v>
      </c>
      <c r="C539" s="64" t="s">
        <v>270</v>
      </c>
      <c r="D539" s="77" t="s">
        <v>1029</v>
      </c>
      <c r="E539" s="66" t="s">
        <v>1030</v>
      </c>
      <c r="F539" s="67" t="s">
        <v>101</v>
      </c>
      <c r="G539" s="68">
        <v>2</v>
      </c>
      <c r="H539" s="68">
        <v>1</v>
      </c>
      <c r="I539" s="69">
        <v>2</v>
      </c>
      <c r="J539" s="69">
        <v>1.51</v>
      </c>
      <c r="K539" s="69">
        <v>0.88</v>
      </c>
      <c r="L539" s="69">
        <v>4.78</v>
      </c>
      <c r="M539" s="69">
        <v>4.78</v>
      </c>
      <c r="N539" s="40"/>
    </row>
    <row r="540" spans="1:14" x14ac:dyDescent="0.25">
      <c r="A540" s="47" t="s">
        <v>3758</v>
      </c>
      <c r="B540" s="63" t="s">
        <v>1031</v>
      </c>
      <c r="C540" s="64" t="s">
        <v>104</v>
      </c>
      <c r="D540" s="65">
        <v>70670</v>
      </c>
      <c r="E540" s="66" t="s">
        <v>1032</v>
      </c>
      <c r="F540" s="67" t="s">
        <v>101</v>
      </c>
      <c r="G540" s="68">
        <v>1</v>
      </c>
      <c r="H540" s="68">
        <v>1</v>
      </c>
      <c r="I540" s="69">
        <v>1</v>
      </c>
      <c r="J540" s="69">
        <v>141.13999999999999</v>
      </c>
      <c r="K540" s="69">
        <v>59.3</v>
      </c>
      <c r="L540" s="69">
        <v>200.44</v>
      </c>
      <c r="M540" s="69">
        <v>200.44</v>
      </c>
      <c r="N540" s="40"/>
    </row>
    <row r="541" spans="1:14" x14ac:dyDescent="0.25">
      <c r="A541" s="47" t="s">
        <v>3759</v>
      </c>
      <c r="B541" s="63" t="s">
        <v>1033</v>
      </c>
      <c r="C541" s="64" t="s">
        <v>104</v>
      </c>
      <c r="D541" s="65">
        <v>70671</v>
      </c>
      <c r="E541" s="66" t="s">
        <v>1034</v>
      </c>
      <c r="F541" s="67" t="s">
        <v>101</v>
      </c>
      <c r="G541" s="68">
        <v>1</v>
      </c>
      <c r="H541" s="68">
        <v>1</v>
      </c>
      <c r="I541" s="69">
        <v>1</v>
      </c>
      <c r="J541" s="69">
        <v>212.43</v>
      </c>
      <c r="K541" s="69">
        <v>59.3</v>
      </c>
      <c r="L541" s="69">
        <v>271.73</v>
      </c>
      <c r="M541" s="69">
        <v>271.73</v>
      </c>
      <c r="N541" s="40"/>
    </row>
    <row r="542" spans="1:14" x14ac:dyDescent="0.25">
      <c r="A542" s="47" t="s">
        <v>3760</v>
      </c>
      <c r="B542" s="63" t="s">
        <v>1035</v>
      </c>
      <c r="C542" s="64" t="s">
        <v>104</v>
      </c>
      <c r="D542" s="65">
        <v>70691</v>
      </c>
      <c r="E542" s="66" t="s">
        <v>1036</v>
      </c>
      <c r="F542" s="67" t="s">
        <v>101</v>
      </c>
      <c r="G542" s="68">
        <v>15</v>
      </c>
      <c r="H542" s="68">
        <v>1</v>
      </c>
      <c r="I542" s="69">
        <v>15</v>
      </c>
      <c r="J542" s="69">
        <v>2.2200000000000002</v>
      </c>
      <c r="K542" s="69">
        <v>4.45</v>
      </c>
      <c r="L542" s="69">
        <v>100.05</v>
      </c>
      <c r="M542" s="69">
        <v>100.05</v>
      </c>
      <c r="N542" s="40"/>
    </row>
    <row r="543" spans="1:14" x14ac:dyDescent="0.3">
      <c r="A543" s="47" t="s">
        <v>3761</v>
      </c>
      <c r="B543" s="63" t="s">
        <v>1037</v>
      </c>
      <c r="C543" s="64" t="s">
        <v>104</v>
      </c>
      <c r="D543" s="65">
        <v>70711</v>
      </c>
      <c r="E543" s="66" t="s">
        <v>1038</v>
      </c>
      <c r="F543" s="67" t="s">
        <v>101</v>
      </c>
      <c r="G543" s="68">
        <v>1</v>
      </c>
      <c r="H543" s="68">
        <v>1</v>
      </c>
      <c r="I543" s="69">
        <v>1</v>
      </c>
      <c r="J543" s="69">
        <v>92.47</v>
      </c>
      <c r="K543" s="69">
        <v>116.48</v>
      </c>
      <c r="L543" s="69">
        <v>208.95</v>
      </c>
      <c r="M543" s="69">
        <v>208.95</v>
      </c>
      <c r="N543" s="41"/>
    </row>
    <row r="544" spans="1:14" x14ac:dyDescent="0.25">
      <c r="A544" s="47" t="s">
        <v>3762</v>
      </c>
      <c r="B544" s="63" t="s">
        <v>1039</v>
      </c>
      <c r="C544" s="64" t="s">
        <v>104</v>
      </c>
      <c r="D544" s="65">
        <v>70772</v>
      </c>
      <c r="E544" s="66" t="s">
        <v>1040</v>
      </c>
      <c r="F544" s="67" t="s">
        <v>101</v>
      </c>
      <c r="G544" s="68">
        <v>28</v>
      </c>
      <c r="H544" s="68">
        <v>1</v>
      </c>
      <c r="I544" s="69">
        <v>28</v>
      </c>
      <c r="J544" s="69">
        <v>29.22</v>
      </c>
      <c r="K544" s="69">
        <v>0</v>
      </c>
      <c r="L544" s="69">
        <v>818.16</v>
      </c>
      <c r="M544" s="69">
        <v>818.16</v>
      </c>
      <c r="N544" s="40"/>
    </row>
    <row r="545" spans="1:14" x14ac:dyDescent="0.25">
      <c r="A545" s="47" t="s">
        <v>3763</v>
      </c>
      <c r="B545" s="63" t="s">
        <v>1041</v>
      </c>
      <c r="C545" s="64" t="s">
        <v>104</v>
      </c>
      <c r="D545" s="65">
        <v>71142</v>
      </c>
      <c r="E545" s="66" t="s">
        <v>403</v>
      </c>
      <c r="F545" s="67" t="s">
        <v>101</v>
      </c>
      <c r="G545" s="68">
        <v>24</v>
      </c>
      <c r="H545" s="68">
        <v>1</v>
      </c>
      <c r="I545" s="69">
        <v>24</v>
      </c>
      <c r="J545" s="69">
        <v>3.05</v>
      </c>
      <c r="K545" s="69">
        <v>3.84</v>
      </c>
      <c r="L545" s="69">
        <v>165.36</v>
      </c>
      <c r="M545" s="69">
        <v>165.36</v>
      </c>
      <c r="N545" s="40"/>
    </row>
    <row r="546" spans="1:14" x14ac:dyDescent="0.25">
      <c r="A546" s="47" t="s">
        <v>3764</v>
      </c>
      <c r="B546" s="63" t="s">
        <v>1042</v>
      </c>
      <c r="C546" s="64" t="s">
        <v>104</v>
      </c>
      <c r="D546" s="65">
        <v>71145</v>
      </c>
      <c r="E546" s="66" t="s">
        <v>1043</v>
      </c>
      <c r="F546" s="67" t="s">
        <v>101</v>
      </c>
      <c r="G546" s="68">
        <v>7</v>
      </c>
      <c r="H546" s="68">
        <v>1</v>
      </c>
      <c r="I546" s="69">
        <v>7</v>
      </c>
      <c r="J546" s="69">
        <v>5.77</v>
      </c>
      <c r="K546" s="69">
        <v>11.26</v>
      </c>
      <c r="L546" s="69">
        <v>119.21</v>
      </c>
      <c r="M546" s="69">
        <v>119.21</v>
      </c>
      <c r="N546" s="40"/>
    </row>
    <row r="547" spans="1:14" x14ac:dyDescent="0.25">
      <c r="A547" s="47" t="s">
        <v>3765</v>
      </c>
      <c r="B547" s="63" t="s">
        <v>1044</v>
      </c>
      <c r="C547" s="64" t="s">
        <v>104</v>
      </c>
      <c r="D547" s="65">
        <v>71147</v>
      </c>
      <c r="E547" s="66" t="s">
        <v>1045</v>
      </c>
      <c r="F547" s="67" t="s">
        <v>101</v>
      </c>
      <c r="G547" s="68">
        <v>1</v>
      </c>
      <c r="H547" s="68">
        <v>1</v>
      </c>
      <c r="I547" s="69">
        <v>1</v>
      </c>
      <c r="J547" s="69">
        <v>19.11</v>
      </c>
      <c r="K547" s="69">
        <v>29.65</v>
      </c>
      <c r="L547" s="69">
        <v>48.76</v>
      </c>
      <c r="M547" s="69">
        <v>48.76</v>
      </c>
      <c r="N547" s="40"/>
    </row>
    <row r="548" spans="1:14" x14ac:dyDescent="0.25">
      <c r="A548" s="47" t="s">
        <v>3766</v>
      </c>
      <c r="B548" s="63" t="s">
        <v>1046</v>
      </c>
      <c r="C548" s="64" t="s">
        <v>104</v>
      </c>
      <c r="D548" s="65">
        <v>71157</v>
      </c>
      <c r="E548" s="66" t="s">
        <v>1047</v>
      </c>
      <c r="F548" s="67" t="s">
        <v>101</v>
      </c>
      <c r="G548" s="68">
        <v>1</v>
      </c>
      <c r="H548" s="68">
        <v>1</v>
      </c>
      <c r="I548" s="69">
        <v>1</v>
      </c>
      <c r="J548" s="69">
        <v>118.01</v>
      </c>
      <c r="K548" s="69">
        <v>44.48</v>
      </c>
      <c r="L548" s="69">
        <v>162.49</v>
      </c>
      <c r="M548" s="69">
        <v>162.49</v>
      </c>
      <c r="N548" s="40"/>
    </row>
    <row r="549" spans="1:14" x14ac:dyDescent="0.25">
      <c r="A549" s="47" t="s">
        <v>3767</v>
      </c>
      <c r="B549" s="63" t="s">
        <v>1048</v>
      </c>
      <c r="C549" s="64" t="s">
        <v>104</v>
      </c>
      <c r="D549" s="65">
        <v>71202</v>
      </c>
      <c r="E549" s="66" t="s">
        <v>407</v>
      </c>
      <c r="F549" s="67" t="s">
        <v>123</v>
      </c>
      <c r="G549" s="68">
        <v>100</v>
      </c>
      <c r="H549" s="68">
        <v>1</v>
      </c>
      <c r="I549" s="69">
        <v>100</v>
      </c>
      <c r="J549" s="69">
        <v>6.49</v>
      </c>
      <c r="K549" s="69">
        <v>5.92</v>
      </c>
      <c r="L549" s="69">
        <v>1241</v>
      </c>
      <c r="M549" s="69">
        <v>1241</v>
      </c>
      <c r="N549" s="40"/>
    </row>
    <row r="550" spans="1:14" x14ac:dyDescent="0.25">
      <c r="A550" s="47" t="s">
        <v>3768</v>
      </c>
      <c r="B550" s="63" t="s">
        <v>1049</v>
      </c>
      <c r="C550" s="64" t="s">
        <v>104</v>
      </c>
      <c r="D550" s="65">
        <v>71205</v>
      </c>
      <c r="E550" s="66" t="s">
        <v>1050</v>
      </c>
      <c r="F550" s="67" t="s">
        <v>123</v>
      </c>
      <c r="G550" s="68">
        <v>20</v>
      </c>
      <c r="H550" s="68">
        <v>1</v>
      </c>
      <c r="I550" s="69">
        <v>20</v>
      </c>
      <c r="J550" s="69">
        <v>13.65</v>
      </c>
      <c r="K550" s="69">
        <v>14.82</v>
      </c>
      <c r="L550" s="69">
        <v>569.4</v>
      </c>
      <c r="M550" s="69">
        <v>569.4</v>
      </c>
      <c r="N550" s="40"/>
    </row>
    <row r="551" spans="1:14" x14ac:dyDescent="0.25">
      <c r="A551" s="47" t="s">
        <v>3769</v>
      </c>
      <c r="B551" s="63" t="s">
        <v>1051</v>
      </c>
      <c r="C551" s="64" t="s">
        <v>104</v>
      </c>
      <c r="D551" s="65">
        <v>71207</v>
      </c>
      <c r="E551" s="66" t="s">
        <v>1052</v>
      </c>
      <c r="F551" s="67" t="s">
        <v>123</v>
      </c>
      <c r="G551" s="68">
        <v>9</v>
      </c>
      <c r="H551" s="68">
        <v>1</v>
      </c>
      <c r="I551" s="69">
        <v>9</v>
      </c>
      <c r="J551" s="69">
        <v>24.79</v>
      </c>
      <c r="K551" s="69">
        <v>23.72</v>
      </c>
      <c r="L551" s="69">
        <v>436.59</v>
      </c>
      <c r="M551" s="69">
        <v>436.59</v>
      </c>
      <c r="N551" s="40"/>
    </row>
    <row r="552" spans="1:14" x14ac:dyDescent="0.25">
      <c r="A552" s="47" t="s">
        <v>3770</v>
      </c>
      <c r="B552" s="63" t="s">
        <v>1053</v>
      </c>
      <c r="C552" s="64" t="s">
        <v>104</v>
      </c>
      <c r="D552" s="65">
        <v>71217</v>
      </c>
      <c r="E552" s="66" t="s">
        <v>1054</v>
      </c>
      <c r="F552" s="67" t="s">
        <v>123</v>
      </c>
      <c r="G552" s="68">
        <v>7</v>
      </c>
      <c r="H552" s="68">
        <v>1</v>
      </c>
      <c r="I552" s="69">
        <v>7</v>
      </c>
      <c r="J552" s="69">
        <v>107.32</v>
      </c>
      <c r="K552" s="69">
        <v>47.44</v>
      </c>
      <c r="L552" s="69">
        <v>1083.32</v>
      </c>
      <c r="M552" s="69">
        <v>1083.32</v>
      </c>
      <c r="N552" s="40"/>
    </row>
    <row r="553" spans="1:14" x14ac:dyDescent="0.25">
      <c r="A553" s="47" t="s">
        <v>3771</v>
      </c>
      <c r="B553" s="63" t="s">
        <v>1055</v>
      </c>
      <c r="C553" s="64" t="s">
        <v>104</v>
      </c>
      <c r="D553" s="65">
        <v>71279</v>
      </c>
      <c r="E553" s="66" t="s">
        <v>1056</v>
      </c>
      <c r="F553" s="67" t="s">
        <v>101</v>
      </c>
      <c r="G553" s="68">
        <v>15</v>
      </c>
      <c r="H553" s="68">
        <v>1</v>
      </c>
      <c r="I553" s="69">
        <v>15</v>
      </c>
      <c r="J553" s="69">
        <v>1.92</v>
      </c>
      <c r="K553" s="69">
        <v>0.88</v>
      </c>
      <c r="L553" s="69">
        <v>42</v>
      </c>
      <c r="M553" s="69">
        <v>42</v>
      </c>
      <c r="N553" s="40"/>
    </row>
    <row r="554" spans="1:14" x14ac:dyDescent="0.25">
      <c r="A554" s="47" t="s">
        <v>3772</v>
      </c>
      <c r="B554" s="63" t="s">
        <v>1057</v>
      </c>
      <c r="C554" s="64" t="s">
        <v>104</v>
      </c>
      <c r="D554" s="65">
        <v>71282</v>
      </c>
      <c r="E554" s="66" t="s">
        <v>1058</v>
      </c>
      <c r="F554" s="67" t="s">
        <v>123</v>
      </c>
      <c r="G554" s="68">
        <v>10</v>
      </c>
      <c r="H554" s="68">
        <v>1</v>
      </c>
      <c r="I554" s="69">
        <v>10</v>
      </c>
      <c r="J554" s="69">
        <v>5.03</v>
      </c>
      <c r="K554" s="69">
        <v>1.92</v>
      </c>
      <c r="L554" s="69">
        <v>69.5</v>
      </c>
      <c r="M554" s="69">
        <v>69.5</v>
      </c>
      <c r="N554" s="40"/>
    </row>
    <row r="555" spans="1:14" x14ac:dyDescent="0.25">
      <c r="A555" s="47" t="s">
        <v>3773</v>
      </c>
      <c r="B555" s="63" t="s">
        <v>1059</v>
      </c>
      <c r="C555" s="64" t="s">
        <v>104</v>
      </c>
      <c r="D555" s="65">
        <v>71381</v>
      </c>
      <c r="E555" s="66" t="s">
        <v>420</v>
      </c>
      <c r="F555" s="67" t="s">
        <v>101</v>
      </c>
      <c r="G555" s="68">
        <v>1</v>
      </c>
      <c r="H555" s="68">
        <v>1</v>
      </c>
      <c r="I555" s="69">
        <v>1</v>
      </c>
      <c r="J555" s="69">
        <v>73.53</v>
      </c>
      <c r="K555" s="69">
        <v>11.85</v>
      </c>
      <c r="L555" s="69">
        <v>85.38</v>
      </c>
      <c r="M555" s="69">
        <v>85.38</v>
      </c>
      <c r="N555" s="40"/>
    </row>
    <row r="556" spans="1:14" x14ac:dyDescent="0.25">
      <c r="A556" s="47" t="s">
        <v>3774</v>
      </c>
      <c r="B556" s="63" t="s">
        <v>1060</v>
      </c>
      <c r="C556" s="64" t="s">
        <v>104</v>
      </c>
      <c r="D556" s="65">
        <v>71707</v>
      </c>
      <c r="E556" s="66" t="s">
        <v>1061</v>
      </c>
      <c r="F556" s="67" t="s">
        <v>101</v>
      </c>
      <c r="G556" s="68">
        <v>1</v>
      </c>
      <c r="H556" s="68">
        <v>1</v>
      </c>
      <c r="I556" s="69">
        <v>1</v>
      </c>
      <c r="J556" s="69">
        <v>16.760000000000002</v>
      </c>
      <c r="K556" s="69">
        <v>12.75</v>
      </c>
      <c r="L556" s="69">
        <v>29.51</v>
      </c>
      <c r="M556" s="69">
        <v>29.51</v>
      </c>
      <c r="N556" s="40"/>
    </row>
    <row r="557" spans="1:14" x14ac:dyDescent="0.25">
      <c r="A557" s="47" t="s">
        <v>3775</v>
      </c>
      <c r="B557" s="63" t="s">
        <v>1062</v>
      </c>
      <c r="C557" s="64" t="s">
        <v>104</v>
      </c>
      <c r="D557" s="65">
        <v>71742</v>
      </c>
      <c r="E557" s="66" t="s">
        <v>436</v>
      </c>
      <c r="F557" s="67" t="s">
        <v>101</v>
      </c>
      <c r="G557" s="68">
        <v>34</v>
      </c>
      <c r="H557" s="68">
        <v>1</v>
      </c>
      <c r="I557" s="69">
        <v>34</v>
      </c>
      <c r="J557" s="69">
        <v>1.37</v>
      </c>
      <c r="K557" s="69">
        <v>1.48</v>
      </c>
      <c r="L557" s="69">
        <v>96.9</v>
      </c>
      <c r="M557" s="69">
        <v>96.9</v>
      </c>
      <c r="N557" s="40"/>
    </row>
    <row r="558" spans="1:14" x14ac:dyDescent="0.25">
      <c r="A558" s="47" t="s">
        <v>3776</v>
      </c>
      <c r="B558" s="63" t="s">
        <v>1063</v>
      </c>
      <c r="C558" s="64" t="s">
        <v>104</v>
      </c>
      <c r="D558" s="65">
        <v>71745</v>
      </c>
      <c r="E558" s="66" t="s">
        <v>1064</v>
      </c>
      <c r="F558" s="67" t="s">
        <v>101</v>
      </c>
      <c r="G558" s="68">
        <v>7</v>
      </c>
      <c r="H558" s="68">
        <v>1</v>
      </c>
      <c r="I558" s="69">
        <v>7</v>
      </c>
      <c r="J558" s="69">
        <v>3.67</v>
      </c>
      <c r="K558" s="69">
        <v>2.96</v>
      </c>
      <c r="L558" s="69">
        <v>46.41</v>
      </c>
      <c r="M558" s="69">
        <v>46.41</v>
      </c>
      <c r="N558" s="40"/>
    </row>
    <row r="559" spans="1:14" x14ac:dyDescent="0.25">
      <c r="A559" s="47" t="s">
        <v>3777</v>
      </c>
      <c r="B559" s="63" t="s">
        <v>1065</v>
      </c>
      <c r="C559" s="64" t="s">
        <v>104</v>
      </c>
      <c r="D559" s="65">
        <v>71747</v>
      </c>
      <c r="E559" s="66" t="s">
        <v>1066</v>
      </c>
      <c r="F559" s="67" t="s">
        <v>101</v>
      </c>
      <c r="G559" s="68">
        <v>3</v>
      </c>
      <c r="H559" s="68">
        <v>1</v>
      </c>
      <c r="I559" s="69">
        <v>3</v>
      </c>
      <c r="J559" s="69">
        <v>9.51</v>
      </c>
      <c r="K559" s="69">
        <v>11.26</v>
      </c>
      <c r="L559" s="69">
        <v>62.31</v>
      </c>
      <c r="M559" s="69">
        <v>62.31</v>
      </c>
      <c r="N559" s="40"/>
    </row>
    <row r="560" spans="1:14" x14ac:dyDescent="0.25">
      <c r="A560" s="47" t="s">
        <v>3778</v>
      </c>
      <c r="B560" s="63" t="s">
        <v>1067</v>
      </c>
      <c r="C560" s="64" t="s">
        <v>104</v>
      </c>
      <c r="D560" s="65">
        <v>72226</v>
      </c>
      <c r="E560" s="66" t="s">
        <v>1068</v>
      </c>
      <c r="F560" s="67" t="s">
        <v>101</v>
      </c>
      <c r="G560" s="68">
        <v>1</v>
      </c>
      <c r="H560" s="68">
        <v>1</v>
      </c>
      <c r="I560" s="69">
        <v>1</v>
      </c>
      <c r="J560" s="69">
        <v>583.86</v>
      </c>
      <c r="K560" s="69">
        <v>4.9400000000000004</v>
      </c>
      <c r="L560" s="69">
        <v>588.79999999999995</v>
      </c>
      <c r="M560" s="69">
        <v>588.79999999999995</v>
      </c>
      <c r="N560" s="40"/>
    </row>
    <row r="561" spans="1:14" x14ac:dyDescent="0.25">
      <c r="A561" s="47" t="s">
        <v>3779</v>
      </c>
      <c r="B561" s="63" t="s">
        <v>1069</v>
      </c>
      <c r="C561" s="64" t="s">
        <v>104</v>
      </c>
      <c r="D561" s="65">
        <v>71796</v>
      </c>
      <c r="E561" s="66" t="s">
        <v>1070</v>
      </c>
      <c r="F561" s="67" t="s">
        <v>101</v>
      </c>
      <c r="G561" s="68">
        <v>1</v>
      </c>
      <c r="H561" s="68">
        <v>1</v>
      </c>
      <c r="I561" s="69">
        <v>1</v>
      </c>
      <c r="J561" s="69">
        <v>25.12</v>
      </c>
      <c r="K561" s="69">
        <v>4.45</v>
      </c>
      <c r="L561" s="69">
        <v>29.57</v>
      </c>
      <c r="M561" s="69">
        <v>29.57</v>
      </c>
      <c r="N561" s="40"/>
    </row>
    <row r="562" spans="1:14" x14ac:dyDescent="0.25">
      <c r="A562" s="47" t="s">
        <v>3780</v>
      </c>
      <c r="B562" s="63" t="s">
        <v>1071</v>
      </c>
      <c r="C562" s="64" t="s">
        <v>104</v>
      </c>
      <c r="D562" s="65">
        <v>71887</v>
      </c>
      <c r="E562" s="66" t="s">
        <v>1072</v>
      </c>
      <c r="F562" s="67" t="s">
        <v>101</v>
      </c>
      <c r="G562" s="68">
        <v>1</v>
      </c>
      <c r="H562" s="68">
        <v>1</v>
      </c>
      <c r="I562" s="69">
        <v>1</v>
      </c>
      <c r="J562" s="69">
        <v>583.04999999999995</v>
      </c>
      <c r="K562" s="69">
        <v>51.88</v>
      </c>
      <c r="L562" s="69">
        <v>634.92999999999995</v>
      </c>
      <c r="M562" s="69">
        <v>634.92999999999995</v>
      </c>
      <c r="N562" s="40"/>
    </row>
    <row r="563" spans="1:14" x14ac:dyDescent="0.25">
      <c r="A563" s="47" t="s">
        <v>3781</v>
      </c>
      <c r="B563" s="63" t="s">
        <v>1073</v>
      </c>
      <c r="C563" s="64" t="s">
        <v>104</v>
      </c>
      <c r="D563" s="65">
        <v>72291</v>
      </c>
      <c r="E563" s="66" t="s">
        <v>1074</v>
      </c>
      <c r="F563" s="67" t="s">
        <v>101</v>
      </c>
      <c r="G563" s="68">
        <v>1</v>
      </c>
      <c r="H563" s="68">
        <v>1</v>
      </c>
      <c r="I563" s="69">
        <v>1</v>
      </c>
      <c r="J563" s="69">
        <v>57.23</v>
      </c>
      <c r="K563" s="69">
        <v>2.96</v>
      </c>
      <c r="L563" s="69">
        <v>60.19</v>
      </c>
      <c r="M563" s="69">
        <v>60.19</v>
      </c>
      <c r="N563" s="40"/>
    </row>
    <row r="564" spans="1:14" x14ac:dyDescent="0.25">
      <c r="A564" s="47" t="s">
        <v>3782</v>
      </c>
      <c r="B564" s="63" t="s">
        <v>1075</v>
      </c>
      <c r="C564" s="64" t="s">
        <v>104</v>
      </c>
      <c r="D564" s="65">
        <v>71886</v>
      </c>
      <c r="E564" s="66" t="s">
        <v>1076</v>
      </c>
      <c r="F564" s="67" t="s">
        <v>101</v>
      </c>
      <c r="G564" s="68">
        <v>24</v>
      </c>
      <c r="H564" s="68">
        <v>1</v>
      </c>
      <c r="I564" s="69">
        <v>24</v>
      </c>
      <c r="J564" s="69">
        <v>36.72</v>
      </c>
      <c r="K564" s="69">
        <v>3.84</v>
      </c>
      <c r="L564" s="69">
        <v>973.44</v>
      </c>
      <c r="M564" s="69">
        <v>973.44</v>
      </c>
      <c r="N564" s="40"/>
    </row>
    <row r="565" spans="1:14" x14ac:dyDescent="0.25">
      <c r="A565" s="47" t="s">
        <v>3783</v>
      </c>
      <c r="B565" s="63" t="s">
        <v>1077</v>
      </c>
      <c r="C565" s="64" t="s">
        <v>104</v>
      </c>
      <c r="D565" s="65">
        <v>70352</v>
      </c>
      <c r="E565" s="66" t="s">
        <v>1078</v>
      </c>
      <c r="F565" s="67" t="s">
        <v>101</v>
      </c>
      <c r="G565" s="68">
        <v>17</v>
      </c>
      <c r="H565" s="68">
        <v>1</v>
      </c>
      <c r="I565" s="69">
        <v>17</v>
      </c>
      <c r="J565" s="69">
        <v>0.72</v>
      </c>
      <c r="K565" s="69">
        <v>0.3</v>
      </c>
      <c r="L565" s="69">
        <v>17.34</v>
      </c>
      <c r="M565" s="69">
        <v>17.34</v>
      </c>
      <c r="N565" s="40"/>
    </row>
    <row r="566" spans="1:14" x14ac:dyDescent="0.25">
      <c r="A566" s="47" t="s">
        <v>3784</v>
      </c>
      <c r="B566" s="63" t="s">
        <v>1079</v>
      </c>
      <c r="C566" s="64" t="s">
        <v>104</v>
      </c>
      <c r="D566" s="65">
        <v>72450</v>
      </c>
      <c r="E566" s="66" t="s">
        <v>1080</v>
      </c>
      <c r="F566" s="67" t="s">
        <v>101</v>
      </c>
      <c r="G566" s="68">
        <v>1</v>
      </c>
      <c r="H566" s="68">
        <v>1</v>
      </c>
      <c r="I566" s="69">
        <v>1</v>
      </c>
      <c r="J566" s="69">
        <v>361.05</v>
      </c>
      <c r="K566" s="69">
        <v>2.96</v>
      </c>
      <c r="L566" s="69">
        <v>364.01</v>
      </c>
      <c r="M566" s="69">
        <v>364.01</v>
      </c>
      <c r="N566" s="40"/>
    </row>
    <row r="567" spans="1:14" x14ac:dyDescent="0.25">
      <c r="A567" s="47" t="s">
        <v>3785</v>
      </c>
      <c r="B567" s="63" t="s">
        <v>1081</v>
      </c>
      <c r="C567" s="64" t="s">
        <v>104</v>
      </c>
      <c r="D567" s="65">
        <v>72556</v>
      </c>
      <c r="E567" s="66" t="s">
        <v>1082</v>
      </c>
      <c r="F567" s="67" t="s">
        <v>101</v>
      </c>
      <c r="G567" s="68">
        <v>30</v>
      </c>
      <c r="H567" s="68">
        <v>1</v>
      </c>
      <c r="I567" s="69">
        <v>30</v>
      </c>
      <c r="J567" s="69">
        <v>23.02</v>
      </c>
      <c r="K567" s="69">
        <v>10.97</v>
      </c>
      <c r="L567" s="69">
        <v>1019.7</v>
      </c>
      <c r="M567" s="69">
        <v>1019.7</v>
      </c>
      <c r="N567" s="40"/>
    </row>
    <row r="568" spans="1:14" x14ac:dyDescent="0.25">
      <c r="A568" s="47" t="s">
        <v>3786</v>
      </c>
      <c r="B568" s="57" t="s">
        <v>1083</v>
      </c>
      <c r="C568" s="60"/>
      <c r="D568" s="60"/>
      <c r="E568" s="59" t="s">
        <v>32</v>
      </c>
      <c r="F568" s="60"/>
      <c r="G568" s="61"/>
      <c r="H568" s="61"/>
      <c r="I568" s="61"/>
      <c r="J568" s="61"/>
      <c r="K568" s="61"/>
      <c r="L568" s="62">
        <v>3706.13</v>
      </c>
      <c r="M568" s="62">
        <v>3706.13</v>
      </c>
      <c r="N568" s="40"/>
    </row>
    <row r="569" spans="1:14" x14ac:dyDescent="0.25">
      <c r="A569" s="47" t="s">
        <v>3787</v>
      </c>
      <c r="B569" s="72" t="s">
        <v>1084</v>
      </c>
      <c r="C569" s="73"/>
      <c r="D569" s="73"/>
      <c r="E569" s="74" t="s">
        <v>1085</v>
      </c>
      <c r="F569" s="73"/>
      <c r="G569" s="75"/>
      <c r="H569" s="75"/>
      <c r="I569" s="75"/>
      <c r="J569" s="75"/>
      <c r="K569" s="75"/>
      <c r="L569" s="76">
        <v>1753.3600000000001</v>
      </c>
      <c r="M569" s="76">
        <v>1753.3600000000001</v>
      </c>
      <c r="N569" s="40"/>
    </row>
    <row r="570" spans="1:14" x14ac:dyDescent="0.25">
      <c r="A570" s="47" t="s">
        <v>3788</v>
      </c>
      <c r="B570" s="78" t="s">
        <v>1086</v>
      </c>
      <c r="C570" s="79"/>
      <c r="D570" s="79"/>
      <c r="E570" s="80" t="s">
        <v>1087</v>
      </c>
      <c r="F570" s="79"/>
      <c r="G570" s="81"/>
      <c r="H570" s="81"/>
      <c r="I570" s="81"/>
      <c r="J570" s="81"/>
      <c r="K570" s="81"/>
      <c r="L570" s="82">
        <v>1098.26</v>
      </c>
      <c r="M570" s="82">
        <v>1098.26</v>
      </c>
      <c r="N570" s="40"/>
    </row>
    <row r="571" spans="1:14" x14ac:dyDescent="0.25">
      <c r="A571" s="47" t="s">
        <v>3789</v>
      </c>
      <c r="B571" s="63" t="s">
        <v>1088</v>
      </c>
      <c r="C571" s="64" t="s">
        <v>104</v>
      </c>
      <c r="D571" s="65">
        <v>80502</v>
      </c>
      <c r="E571" s="66" t="s">
        <v>1089</v>
      </c>
      <c r="F571" s="67" t="s">
        <v>101</v>
      </c>
      <c r="G571" s="68">
        <v>2</v>
      </c>
      <c r="H571" s="68">
        <v>1</v>
      </c>
      <c r="I571" s="69">
        <v>2</v>
      </c>
      <c r="J571" s="69">
        <v>208.13</v>
      </c>
      <c r="K571" s="69">
        <v>56.03</v>
      </c>
      <c r="L571" s="69">
        <v>528.32000000000005</v>
      </c>
      <c r="M571" s="69">
        <v>528.32000000000005</v>
      </c>
      <c r="N571" s="40"/>
    </row>
    <row r="572" spans="1:14" x14ac:dyDescent="0.25">
      <c r="A572" s="47" t="s">
        <v>3790</v>
      </c>
      <c r="B572" s="63" t="s">
        <v>1090</v>
      </c>
      <c r="C572" s="64" t="s">
        <v>104</v>
      </c>
      <c r="D572" s="65">
        <v>80515</v>
      </c>
      <c r="E572" s="66" t="s">
        <v>1091</v>
      </c>
      <c r="F572" s="67" t="s">
        <v>101</v>
      </c>
      <c r="G572" s="68">
        <v>2</v>
      </c>
      <c r="H572" s="68">
        <v>1</v>
      </c>
      <c r="I572" s="69">
        <v>2</v>
      </c>
      <c r="J572" s="69">
        <v>159.19999999999999</v>
      </c>
      <c r="K572" s="69">
        <v>48.27</v>
      </c>
      <c r="L572" s="69">
        <v>414.94</v>
      </c>
      <c r="M572" s="69">
        <v>414.94</v>
      </c>
      <c r="N572" s="40"/>
    </row>
    <row r="573" spans="1:14" x14ac:dyDescent="0.25">
      <c r="A573" s="47" t="s">
        <v>3791</v>
      </c>
      <c r="B573" s="63" t="s">
        <v>1092</v>
      </c>
      <c r="C573" s="64" t="s">
        <v>104</v>
      </c>
      <c r="D573" s="65">
        <v>80520</v>
      </c>
      <c r="E573" s="66" t="s">
        <v>1093</v>
      </c>
      <c r="F573" s="67" t="s">
        <v>639</v>
      </c>
      <c r="G573" s="68">
        <v>2</v>
      </c>
      <c r="H573" s="68">
        <v>1</v>
      </c>
      <c r="I573" s="69">
        <v>2</v>
      </c>
      <c r="J573" s="69">
        <v>4.04</v>
      </c>
      <c r="K573" s="69">
        <v>5.92</v>
      </c>
      <c r="L573" s="69">
        <v>19.920000000000002</v>
      </c>
      <c r="M573" s="69">
        <v>19.920000000000002</v>
      </c>
      <c r="N573" s="40"/>
    </row>
    <row r="574" spans="1:14" x14ac:dyDescent="0.25">
      <c r="A574" s="47" t="s">
        <v>3792</v>
      </c>
      <c r="B574" s="63" t="s">
        <v>1094</v>
      </c>
      <c r="C574" s="64" t="s">
        <v>104</v>
      </c>
      <c r="D574" s="65">
        <v>80510</v>
      </c>
      <c r="E574" s="66" t="s">
        <v>1095</v>
      </c>
      <c r="F574" s="67" t="s">
        <v>101</v>
      </c>
      <c r="G574" s="68">
        <v>2</v>
      </c>
      <c r="H574" s="68">
        <v>1</v>
      </c>
      <c r="I574" s="69">
        <v>2</v>
      </c>
      <c r="J574" s="69">
        <v>10.42</v>
      </c>
      <c r="K574" s="69">
        <v>4.45</v>
      </c>
      <c r="L574" s="69">
        <v>29.74</v>
      </c>
      <c r="M574" s="69">
        <v>29.74</v>
      </c>
      <c r="N574" s="40"/>
    </row>
    <row r="575" spans="1:14" x14ac:dyDescent="0.25">
      <c r="A575" s="47" t="s">
        <v>3793</v>
      </c>
      <c r="B575" s="63" t="s">
        <v>1096</v>
      </c>
      <c r="C575" s="64" t="s">
        <v>104</v>
      </c>
      <c r="D575" s="65">
        <v>80513</v>
      </c>
      <c r="E575" s="66" t="s">
        <v>1097</v>
      </c>
      <c r="F575" s="67" t="s">
        <v>101</v>
      </c>
      <c r="G575" s="68">
        <v>2</v>
      </c>
      <c r="H575" s="68">
        <v>1</v>
      </c>
      <c r="I575" s="69">
        <v>2</v>
      </c>
      <c r="J575" s="69">
        <v>9.5399999999999991</v>
      </c>
      <c r="K575" s="69">
        <v>9.49</v>
      </c>
      <c r="L575" s="69">
        <v>38.06</v>
      </c>
      <c r="M575" s="69">
        <v>38.06</v>
      </c>
      <c r="N575" s="40"/>
    </row>
    <row r="576" spans="1:14" x14ac:dyDescent="0.25">
      <c r="A576" s="47" t="s">
        <v>3794</v>
      </c>
      <c r="B576" s="63" t="s">
        <v>1098</v>
      </c>
      <c r="C576" s="64" t="s">
        <v>104</v>
      </c>
      <c r="D576" s="65">
        <v>80514</v>
      </c>
      <c r="E576" s="66" t="s">
        <v>1099</v>
      </c>
      <c r="F576" s="67" t="s">
        <v>101</v>
      </c>
      <c r="G576" s="68">
        <v>2</v>
      </c>
      <c r="H576" s="68">
        <v>1</v>
      </c>
      <c r="I576" s="69">
        <v>2</v>
      </c>
      <c r="J576" s="69">
        <v>29.5</v>
      </c>
      <c r="K576" s="69">
        <v>4.1399999999999997</v>
      </c>
      <c r="L576" s="69">
        <v>67.28</v>
      </c>
      <c r="M576" s="69">
        <v>67.28</v>
      </c>
      <c r="N576" s="40"/>
    </row>
    <row r="577" spans="1:14" x14ac:dyDescent="0.25">
      <c r="A577" s="47" t="s">
        <v>3795</v>
      </c>
      <c r="B577" s="78" t="s">
        <v>1100</v>
      </c>
      <c r="C577" s="79"/>
      <c r="D577" s="79"/>
      <c r="E577" s="80" t="s">
        <v>1101</v>
      </c>
      <c r="F577" s="79"/>
      <c r="G577" s="81"/>
      <c r="H577" s="81"/>
      <c r="I577" s="81"/>
      <c r="J577" s="81"/>
      <c r="K577" s="81"/>
      <c r="L577" s="82">
        <v>558.64</v>
      </c>
      <c r="M577" s="82">
        <v>558.64</v>
      </c>
      <c r="N577" s="40"/>
    </row>
    <row r="578" spans="1:14" x14ac:dyDescent="0.25">
      <c r="A578" s="47" t="s">
        <v>3796</v>
      </c>
      <c r="B578" s="63" t="s">
        <v>1102</v>
      </c>
      <c r="C578" s="64" t="s">
        <v>104</v>
      </c>
      <c r="D578" s="65">
        <v>80543</v>
      </c>
      <c r="E578" s="66" t="s">
        <v>1103</v>
      </c>
      <c r="F578" s="67" t="s">
        <v>101</v>
      </c>
      <c r="G578" s="68">
        <v>2</v>
      </c>
      <c r="H578" s="68">
        <v>1</v>
      </c>
      <c r="I578" s="69">
        <v>2</v>
      </c>
      <c r="J578" s="69">
        <v>149.04</v>
      </c>
      <c r="K578" s="69">
        <v>48.62</v>
      </c>
      <c r="L578" s="69">
        <v>395.32</v>
      </c>
      <c r="M578" s="69">
        <v>395.32</v>
      </c>
      <c r="N578" s="40"/>
    </row>
    <row r="579" spans="1:14" x14ac:dyDescent="0.25">
      <c r="A579" s="47" t="s">
        <v>3797</v>
      </c>
      <c r="B579" s="63" t="s">
        <v>1104</v>
      </c>
      <c r="C579" s="64" t="s">
        <v>104</v>
      </c>
      <c r="D579" s="65">
        <v>80556</v>
      </c>
      <c r="E579" s="66" t="s">
        <v>1105</v>
      </c>
      <c r="F579" s="67" t="s">
        <v>101</v>
      </c>
      <c r="G579" s="68">
        <v>2</v>
      </c>
      <c r="H579" s="68">
        <v>1</v>
      </c>
      <c r="I579" s="69">
        <v>2</v>
      </c>
      <c r="J579" s="69">
        <v>2.94</v>
      </c>
      <c r="K579" s="69">
        <v>7.41</v>
      </c>
      <c r="L579" s="69">
        <v>20.7</v>
      </c>
      <c r="M579" s="69">
        <v>20.7</v>
      </c>
      <c r="N579" s="40"/>
    </row>
    <row r="580" spans="1:14" x14ac:dyDescent="0.3">
      <c r="A580" s="47" t="s">
        <v>3798</v>
      </c>
      <c r="B580" s="63" t="s">
        <v>1106</v>
      </c>
      <c r="C580" s="64" t="s">
        <v>170</v>
      </c>
      <c r="D580" s="65">
        <v>86883</v>
      </c>
      <c r="E580" s="66" t="s">
        <v>1107</v>
      </c>
      <c r="F580" s="67" t="s">
        <v>101</v>
      </c>
      <c r="G580" s="68">
        <v>2</v>
      </c>
      <c r="H580" s="68">
        <v>1</v>
      </c>
      <c r="I580" s="69">
        <v>2</v>
      </c>
      <c r="J580" s="69">
        <v>7.28</v>
      </c>
      <c r="K580" s="69">
        <v>1.77</v>
      </c>
      <c r="L580" s="69">
        <v>18.100000000000001</v>
      </c>
      <c r="M580" s="69">
        <v>18.100000000000001</v>
      </c>
      <c r="N580" s="41"/>
    </row>
    <row r="581" spans="1:14" x14ac:dyDescent="0.25">
      <c r="A581" s="47" t="s">
        <v>3799</v>
      </c>
      <c r="B581" s="63" t="s">
        <v>1108</v>
      </c>
      <c r="C581" s="64" t="s">
        <v>104</v>
      </c>
      <c r="D581" s="65">
        <v>80580</v>
      </c>
      <c r="E581" s="66" t="s">
        <v>1109</v>
      </c>
      <c r="F581" s="67" t="s">
        <v>101</v>
      </c>
      <c r="G581" s="68">
        <v>2</v>
      </c>
      <c r="H581" s="68">
        <v>1</v>
      </c>
      <c r="I581" s="69">
        <v>2</v>
      </c>
      <c r="J581" s="69">
        <v>57.81</v>
      </c>
      <c r="K581" s="69">
        <v>4.45</v>
      </c>
      <c r="L581" s="69">
        <v>124.52</v>
      </c>
      <c r="M581" s="69">
        <v>124.52</v>
      </c>
      <c r="N581" s="40"/>
    </row>
    <row r="582" spans="1:14" x14ac:dyDescent="0.25">
      <c r="A582" s="47" t="s">
        <v>3800</v>
      </c>
      <c r="B582" s="78" t="s">
        <v>1110</v>
      </c>
      <c r="C582" s="79"/>
      <c r="D582" s="79"/>
      <c r="E582" s="80" t="s">
        <v>1111</v>
      </c>
      <c r="F582" s="79"/>
      <c r="G582" s="81"/>
      <c r="H582" s="81"/>
      <c r="I582" s="81"/>
      <c r="J582" s="81"/>
      <c r="K582" s="81"/>
      <c r="L582" s="82">
        <v>96.46</v>
      </c>
      <c r="M582" s="82">
        <v>96.46</v>
      </c>
      <c r="N582" s="40"/>
    </row>
    <row r="583" spans="1:14" x14ac:dyDescent="0.25">
      <c r="A583" s="47" t="s">
        <v>3801</v>
      </c>
      <c r="B583" s="63" t="s">
        <v>1112</v>
      </c>
      <c r="C583" s="64" t="s">
        <v>104</v>
      </c>
      <c r="D583" s="65">
        <v>80902</v>
      </c>
      <c r="E583" s="66" t="s">
        <v>1113</v>
      </c>
      <c r="F583" s="67" t="s">
        <v>101</v>
      </c>
      <c r="G583" s="68">
        <v>2</v>
      </c>
      <c r="H583" s="68">
        <v>1</v>
      </c>
      <c r="I583" s="69">
        <v>2</v>
      </c>
      <c r="J583" s="69">
        <v>32.229999999999997</v>
      </c>
      <c r="K583" s="69">
        <v>16</v>
      </c>
      <c r="L583" s="69">
        <v>96.46</v>
      </c>
      <c r="M583" s="69">
        <v>96.46</v>
      </c>
      <c r="N583" s="40"/>
    </row>
    <row r="584" spans="1:14" x14ac:dyDescent="0.25">
      <c r="A584" s="47" t="s">
        <v>3802</v>
      </c>
      <c r="B584" s="72" t="s">
        <v>1114</v>
      </c>
      <c r="C584" s="73"/>
      <c r="D584" s="73"/>
      <c r="E584" s="74" t="s">
        <v>515</v>
      </c>
      <c r="F584" s="73"/>
      <c r="G584" s="75"/>
      <c r="H584" s="75"/>
      <c r="I584" s="75"/>
      <c r="J584" s="75"/>
      <c r="K584" s="75"/>
      <c r="L584" s="76">
        <v>811.52</v>
      </c>
      <c r="M584" s="76">
        <v>811.52</v>
      </c>
      <c r="N584" s="40"/>
    </row>
    <row r="585" spans="1:14" x14ac:dyDescent="0.25">
      <c r="A585" s="47" t="s">
        <v>3803</v>
      </c>
      <c r="B585" s="78" t="s">
        <v>1115</v>
      </c>
      <c r="C585" s="79"/>
      <c r="D585" s="79"/>
      <c r="E585" s="80" t="s">
        <v>517</v>
      </c>
      <c r="F585" s="79"/>
      <c r="G585" s="81"/>
      <c r="H585" s="81"/>
      <c r="I585" s="81"/>
      <c r="J585" s="81"/>
      <c r="K585" s="81"/>
      <c r="L585" s="82">
        <v>390.32</v>
      </c>
      <c r="M585" s="82">
        <v>390.32</v>
      </c>
      <c r="N585" s="40"/>
    </row>
    <row r="586" spans="1:14" x14ac:dyDescent="0.25">
      <c r="A586" s="47" t="s">
        <v>3804</v>
      </c>
      <c r="B586" s="63" t="s">
        <v>1116</v>
      </c>
      <c r="C586" s="64" t="s">
        <v>104</v>
      </c>
      <c r="D586" s="65">
        <v>81003</v>
      </c>
      <c r="E586" s="66" t="s">
        <v>519</v>
      </c>
      <c r="F586" s="67" t="s">
        <v>123</v>
      </c>
      <c r="G586" s="68">
        <v>12</v>
      </c>
      <c r="H586" s="68">
        <v>1</v>
      </c>
      <c r="I586" s="69">
        <v>12</v>
      </c>
      <c r="J586" s="69">
        <v>3.34</v>
      </c>
      <c r="K586" s="69">
        <v>3.56</v>
      </c>
      <c r="L586" s="69">
        <v>82.8</v>
      </c>
      <c r="M586" s="69">
        <v>82.8</v>
      </c>
      <c r="N586" s="40"/>
    </row>
    <row r="587" spans="1:14" x14ac:dyDescent="0.25">
      <c r="A587" s="47" t="s">
        <v>3805</v>
      </c>
      <c r="B587" s="63" t="s">
        <v>1117</v>
      </c>
      <c r="C587" s="64" t="s">
        <v>104</v>
      </c>
      <c r="D587" s="65">
        <v>81006</v>
      </c>
      <c r="E587" s="66" t="s">
        <v>1118</v>
      </c>
      <c r="F587" s="67" t="s">
        <v>123</v>
      </c>
      <c r="G587" s="68">
        <v>16</v>
      </c>
      <c r="H587" s="68">
        <v>1</v>
      </c>
      <c r="I587" s="69">
        <v>16</v>
      </c>
      <c r="J587" s="69">
        <v>12.61</v>
      </c>
      <c r="K587" s="69">
        <v>6.61</v>
      </c>
      <c r="L587" s="69">
        <v>307.52</v>
      </c>
      <c r="M587" s="69">
        <v>307.52</v>
      </c>
      <c r="N587" s="40"/>
    </row>
    <row r="588" spans="1:14" x14ac:dyDescent="0.25">
      <c r="A588" s="47" t="s">
        <v>3806</v>
      </c>
      <c r="B588" s="78" t="s">
        <v>1119</v>
      </c>
      <c r="C588" s="79"/>
      <c r="D588" s="79"/>
      <c r="E588" s="80" t="s">
        <v>1120</v>
      </c>
      <c r="F588" s="79"/>
      <c r="G588" s="81"/>
      <c r="H588" s="81"/>
      <c r="I588" s="81"/>
      <c r="J588" s="81"/>
      <c r="K588" s="81"/>
      <c r="L588" s="82">
        <v>32.04</v>
      </c>
      <c r="M588" s="82">
        <v>32.04</v>
      </c>
      <c r="N588" s="40"/>
    </row>
    <row r="589" spans="1:14" x14ac:dyDescent="0.25">
      <c r="A589" s="47" t="s">
        <v>3807</v>
      </c>
      <c r="B589" s="63" t="s">
        <v>1121</v>
      </c>
      <c r="C589" s="64" t="s">
        <v>104</v>
      </c>
      <c r="D589" s="65">
        <v>81066</v>
      </c>
      <c r="E589" s="66" t="s">
        <v>1122</v>
      </c>
      <c r="F589" s="67" t="s">
        <v>101</v>
      </c>
      <c r="G589" s="68">
        <v>4</v>
      </c>
      <c r="H589" s="68">
        <v>1</v>
      </c>
      <c r="I589" s="69">
        <v>4</v>
      </c>
      <c r="J589" s="69">
        <v>0.86</v>
      </c>
      <c r="K589" s="69">
        <v>2.66</v>
      </c>
      <c r="L589" s="69">
        <v>14.08</v>
      </c>
      <c r="M589" s="69">
        <v>14.08</v>
      </c>
      <c r="N589" s="40"/>
    </row>
    <row r="590" spans="1:14" x14ac:dyDescent="0.3">
      <c r="A590" s="47" t="s">
        <v>3808</v>
      </c>
      <c r="B590" s="63" t="s">
        <v>1123</v>
      </c>
      <c r="C590" s="64" t="s">
        <v>104</v>
      </c>
      <c r="D590" s="65">
        <v>81069</v>
      </c>
      <c r="E590" s="66" t="s">
        <v>1124</v>
      </c>
      <c r="F590" s="67" t="s">
        <v>101</v>
      </c>
      <c r="G590" s="68">
        <v>2</v>
      </c>
      <c r="H590" s="68">
        <v>1</v>
      </c>
      <c r="I590" s="69">
        <v>2</v>
      </c>
      <c r="J590" s="69">
        <v>4.84</v>
      </c>
      <c r="K590" s="69">
        <v>4.1399999999999997</v>
      </c>
      <c r="L590" s="69">
        <v>17.96</v>
      </c>
      <c r="M590" s="69">
        <v>17.96</v>
      </c>
      <c r="N590" s="41"/>
    </row>
    <row r="591" spans="1:14" x14ac:dyDescent="0.25">
      <c r="A591" s="47" t="s">
        <v>3809</v>
      </c>
      <c r="B591" s="78" t="s">
        <v>1125</v>
      </c>
      <c r="C591" s="79"/>
      <c r="D591" s="79"/>
      <c r="E591" s="80" t="s">
        <v>528</v>
      </c>
      <c r="F591" s="79"/>
      <c r="G591" s="81"/>
      <c r="H591" s="81"/>
      <c r="I591" s="81"/>
      <c r="J591" s="81"/>
      <c r="K591" s="81"/>
      <c r="L591" s="82">
        <v>10.15</v>
      </c>
      <c r="M591" s="82">
        <v>10.15</v>
      </c>
      <c r="N591" s="40"/>
    </row>
    <row r="592" spans="1:14" x14ac:dyDescent="0.25">
      <c r="A592" s="47" t="s">
        <v>3810</v>
      </c>
      <c r="B592" s="63" t="s">
        <v>1126</v>
      </c>
      <c r="C592" s="64" t="s">
        <v>104</v>
      </c>
      <c r="D592" s="65">
        <v>81146</v>
      </c>
      <c r="E592" s="66" t="s">
        <v>1127</v>
      </c>
      <c r="F592" s="67" t="s">
        <v>101</v>
      </c>
      <c r="G592" s="68">
        <v>1</v>
      </c>
      <c r="H592" s="68">
        <v>1</v>
      </c>
      <c r="I592" s="69">
        <v>1</v>
      </c>
      <c r="J592" s="69">
        <v>5.7</v>
      </c>
      <c r="K592" s="69">
        <v>4.45</v>
      </c>
      <c r="L592" s="69">
        <v>10.15</v>
      </c>
      <c r="M592" s="69">
        <v>10.15</v>
      </c>
      <c r="N592" s="40"/>
    </row>
    <row r="593" spans="1:14" x14ac:dyDescent="0.25">
      <c r="A593" s="47" t="s">
        <v>3811</v>
      </c>
      <c r="B593" s="78" t="s">
        <v>1128</v>
      </c>
      <c r="C593" s="79"/>
      <c r="D593" s="79"/>
      <c r="E593" s="80" t="s">
        <v>540</v>
      </c>
      <c r="F593" s="79"/>
      <c r="G593" s="81"/>
      <c r="H593" s="81"/>
      <c r="I593" s="81"/>
      <c r="J593" s="81"/>
      <c r="K593" s="81"/>
      <c r="L593" s="82">
        <v>16.239999999999998</v>
      </c>
      <c r="M593" s="82">
        <v>16.239999999999998</v>
      </c>
      <c r="N593" s="40"/>
    </row>
    <row r="594" spans="1:14" x14ac:dyDescent="0.25">
      <c r="A594" s="47" t="s">
        <v>3812</v>
      </c>
      <c r="B594" s="63" t="s">
        <v>1129</v>
      </c>
      <c r="C594" s="64" t="s">
        <v>104</v>
      </c>
      <c r="D594" s="65">
        <v>81179</v>
      </c>
      <c r="E594" s="66" t="s">
        <v>1130</v>
      </c>
      <c r="F594" s="67" t="s">
        <v>101</v>
      </c>
      <c r="G594" s="68">
        <v>2</v>
      </c>
      <c r="H594" s="68">
        <v>1</v>
      </c>
      <c r="I594" s="69">
        <v>2</v>
      </c>
      <c r="J594" s="69">
        <v>3.98</v>
      </c>
      <c r="K594" s="69">
        <v>4.1399999999999997</v>
      </c>
      <c r="L594" s="69">
        <v>16.239999999999998</v>
      </c>
      <c r="M594" s="69">
        <v>16.239999999999998</v>
      </c>
      <c r="N594" s="40"/>
    </row>
    <row r="595" spans="1:14" x14ac:dyDescent="0.25">
      <c r="A595" s="47" t="s">
        <v>3813</v>
      </c>
      <c r="B595" s="78" t="s">
        <v>1131</v>
      </c>
      <c r="C595" s="79"/>
      <c r="D595" s="79"/>
      <c r="E595" s="80" t="s">
        <v>548</v>
      </c>
      <c r="F595" s="79"/>
      <c r="G595" s="81"/>
      <c r="H595" s="81"/>
      <c r="I595" s="81"/>
      <c r="J595" s="81"/>
      <c r="K595" s="81"/>
      <c r="L595" s="82">
        <v>100.61000000000001</v>
      </c>
      <c r="M595" s="82">
        <v>100.61000000000001</v>
      </c>
      <c r="N595" s="40"/>
    </row>
    <row r="596" spans="1:14" ht="24" x14ac:dyDescent="0.3">
      <c r="A596" s="47" t="s">
        <v>3814</v>
      </c>
      <c r="B596" s="63" t="s">
        <v>1132</v>
      </c>
      <c r="C596" s="64" t="s">
        <v>170</v>
      </c>
      <c r="D596" s="65">
        <v>89481</v>
      </c>
      <c r="E596" s="66" t="s">
        <v>550</v>
      </c>
      <c r="F596" s="67" t="s">
        <v>101</v>
      </c>
      <c r="G596" s="68">
        <v>6</v>
      </c>
      <c r="H596" s="68">
        <v>1</v>
      </c>
      <c r="I596" s="69">
        <v>6</v>
      </c>
      <c r="J596" s="69">
        <v>2.2799999999999998</v>
      </c>
      <c r="K596" s="69">
        <v>2.04</v>
      </c>
      <c r="L596" s="69">
        <v>25.92</v>
      </c>
      <c r="M596" s="69">
        <v>25.92</v>
      </c>
      <c r="N596" s="41"/>
    </row>
    <row r="597" spans="1:14" x14ac:dyDescent="0.25">
      <c r="A597" s="47" t="s">
        <v>3815</v>
      </c>
      <c r="B597" s="63" t="s">
        <v>1133</v>
      </c>
      <c r="C597" s="64" t="s">
        <v>104</v>
      </c>
      <c r="D597" s="65">
        <v>81324</v>
      </c>
      <c r="E597" s="66" t="s">
        <v>1134</v>
      </c>
      <c r="F597" s="67" t="s">
        <v>101</v>
      </c>
      <c r="G597" s="68">
        <v>5</v>
      </c>
      <c r="H597" s="68">
        <v>1</v>
      </c>
      <c r="I597" s="69">
        <v>5</v>
      </c>
      <c r="J597" s="69">
        <v>4.84</v>
      </c>
      <c r="K597" s="69">
        <v>8.2899999999999991</v>
      </c>
      <c r="L597" s="69">
        <v>65.650000000000006</v>
      </c>
      <c r="M597" s="69">
        <v>65.650000000000006</v>
      </c>
      <c r="N597" s="40"/>
    </row>
    <row r="598" spans="1:14" x14ac:dyDescent="0.25">
      <c r="A598" s="47" t="s">
        <v>3816</v>
      </c>
      <c r="B598" s="63" t="s">
        <v>1135</v>
      </c>
      <c r="C598" s="64" t="s">
        <v>104</v>
      </c>
      <c r="D598" s="65">
        <v>81369</v>
      </c>
      <c r="E598" s="66" t="s">
        <v>557</v>
      </c>
      <c r="F598" s="67" t="s">
        <v>101</v>
      </c>
      <c r="G598" s="68">
        <v>1</v>
      </c>
      <c r="H598" s="68">
        <v>1</v>
      </c>
      <c r="I598" s="69">
        <v>1</v>
      </c>
      <c r="J598" s="69">
        <v>5.66</v>
      </c>
      <c r="K598" s="69">
        <v>3.38</v>
      </c>
      <c r="L598" s="69">
        <v>9.0399999999999991</v>
      </c>
      <c r="M598" s="69">
        <v>9.0399999999999991</v>
      </c>
      <c r="N598" s="40"/>
    </row>
    <row r="599" spans="1:14" x14ac:dyDescent="0.25">
      <c r="A599" s="47" t="s">
        <v>3817</v>
      </c>
      <c r="B599" s="78" t="s">
        <v>1136</v>
      </c>
      <c r="C599" s="79"/>
      <c r="D599" s="79"/>
      <c r="E599" s="80" t="s">
        <v>559</v>
      </c>
      <c r="F599" s="79"/>
      <c r="G599" s="81"/>
      <c r="H599" s="81"/>
      <c r="I599" s="81"/>
      <c r="J599" s="81"/>
      <c r="K599" s="81"/>
      <c r="L599" s="82">
        <v>52.66</v>
      </c>
      <c r="M599" s="82">
        <v>52.66</v>
      </c>
      <c r="N599" s="40"/>
    </row>
    <row r="600" spans="1:14" x14ac:dyDescent="0.25">
      <c r="A600" s="47" t="s">
        <v>3818</v>
      </c>
      <c r="B600" s="63" t="s">
        <v>1137</v>
      </c>
      <c r="C600" s="64" t="s">
        <v>104</v>
      </c>
      <c r="D600" s="65">
        <v>81405</v>
      </c>
      <c r="E600" s="66" t="s">
        <v>1138</v>
      </c>
      <c r="F600" s="67" t="s">
        <v>101</v>
      </c>
      <c r="G600" s="68">
        <v>2</v>
      </c>
      <c r="H600" s="68">
        <v>1</v>
      </c>
      <c r="I600" s="69">
        <v>2</v>
      </c>
      <c r="J600" s="69">
        <v>9.2200000000000006</v>
      </c>
      <c r="K600" s="69">
        <v>8.89</v>
      </c>
      <c r="L600" s="69">
        <v>36.22</v>
      </c>
      <c r="M600" s="69">
        <v>36.22</v>
      </c>
      <c r="N600" s="40"/>
    </row>
    <row r="601" spans="1:14" x14ac:dyDescent="0.3">
      <c r="A601" s="47" t="s">
        <v>3819</v>
      </c>
      <c r="B601" s="63" t="s">
        <v>1139</v>
      </c>
      <c r="C601" s="64" t="s">
        <v>104</v>
      </c>
      <c r="D601" s="65">
        <v>81444</v>
      </c>
      <c r="E601" s="66" t="s">
        <v>1140</v>
      </c>
      <c r="F601" s="67" t="s">
        <v>101</v>
      </c>
      <c r="G601" s="68">
        <v>1</v>
      </c>
      <c r="H601" s="68">
        <v>1</v>
      </c>
      <c r="I601" s="69">
        <v>1</v>
      </c>
      <c r="J601" s="69">
        <v>10.82</v>
      </c>
      <c r="K601" s="69">
        <v>5.62</v>
      </c>
      <c r="L601" s="69">
        <v>16.440000000000001</v>
      </c>
      <c r="M601" s="69">
        <v>16.440000000000001</v>
      </c>
      <c r="N601" s="41"/>
    </row>
    <row r="602" spans="1:14" x14ac:dyDescent="0.25">
      <c r="A602" s="47" t="s">
        <v>3820</v>
      </c>
      <c r="B602" s="78" t="s">
        <v>1141</v>
      </c>
      <c r="C602" s="79"/>
      <c r="D602" s="79"/>
      <c r="E602" s="80" t="s">
        <v>1142</v>
      </c>
      <c r="F602" s="79"/>
      <c r="G602" s="81"/>
      <c r="H602" s="81"/>
      <c r="I602" s="81"/>
      <c r="J602" s="81"/>
      <c r="K602" s="81"/>
      <c r="L602" s="82">
        <v>209.5</v>
      </c>
      <c r="M602" s="82">
        <v>209.5</v>
      </c>
      <c r="N602" s="40"/>
    </row>
    <row r="603" spans="1:14" x14ac:dyDescent="0.25">
      <c r="A603" s="47" t="s">
        <v>3821</v>
      </c>
      <c r="B603" s="63" t="s">
        <v>1143</v>
      </c>
      <c r="C603" s="64" t="s">
        <v>104</v>
      </c>
      <c r="D603" s="65">
        <v>81501</v>
      </c>
      <c r="E603" s="66" t="s">
        <v>603</v>
      </c>
      <c r="F603" s="67" t="s">
        <v>101</v>
      </c>
      <c r="G603" s="68">
        <v>2</v>
      </c>
      <c r="H603" s="68">
        <v>1</v>
      </c>
      <c r="I603" s="69">
        <v>2</v>
      </c>
      <c r="J603" s="69">
        <v>55.66</v>
      </c>
      <c r="K603" s="69">
        <v>0</v>
      </c>
      <c r="L603" s="69">
        <v>111.32</v>
      </c>
      <c r="M603" s="69">
        <v>111.32</v>
      </c>
      <c r="N603" s="40"/>
    </row>
    <row r="604" spans="1:14" x14ac:dyDescent="0.25">
      <c r="A604" s="47" t="s">
        <v>3822</v>
      </c>
      <c r="B604" s="63" t="s">
        <v>1144</v>
      </c>
      <c r="C604" s="64" t="s">
        <v>104</v>
      </c>
      <c r="D604" s="65">
        <v>81504</v>
      </c>
      <c r="E604" s="66" t="s">
        <v>605</v>
      </c>
      <c r="F604" s="67" t="s">
        <v>101</v>
      </c>
      <c r="G604" s="68">
        <v>2</v>
      </c>
      <c r="H604" s="68">
        <v>1</v>
      </c>
      <c r="I604" s="69">
        <v>2</v>
      </c>
      <c r="J604" s="69">
        <v>49.09</v>
      </c>
      <c r="K604" s="69">
        <v>0</v>
      </c>
      <c r="L604" s="69">
        <v>98.18</v>
      </c>
      <c r="M604" s="69">
        <v>98.18</v>
      </c>
      <c r="N604" s="40"/>
    </row>
    <row r="605" spans="1:14" x14ac:dyDescent="0.25">
      <c r="A605" s="47" t="s">
        <v>3823</v>
      </c>
      <c r="B605" s="72" t="s">
        <v>1145</v>
      </c>
      <c r="C605" s="73"/>
      <c r="D605" s="73"/>
      <c r="E605" s="74" t="s">
        <v>576</v>
      </c>
      <c r="F605" s="73"/>
      <c r="G605" s="75"/>
      <c r="H605" s="75"/>
      <c r="I605" s="75"/>
      <c r="J605" s="75"/>
      <c r="K605" s="75"/>
      <c r="L605" s="76">
        <v>714.11</v>
      </c>
      <c r="M605" s="76">
        <v>714.11</v>
      </c>
      <c r="N605" s="40"/>
    </row>
    <row r="606" spans="1:14" x14ac:dyDescent="0.25">
      <c r="A606" s="47" t="s">
        <v>3824</v>
      </c>
      <c r="B606" s="78" t="s">
        <v>1146</v>
      </c>
      <c r="C606" s="79"/>
      <c r="D606" s="79"/>
      <c r="E606" s="80" t="s">
        <v>1147</v>
      </c>
      <c r="F606" s="79"/>
      <c r="G606" s="81"/>
      <c r="H606" s="81"/>
      <c r="I606" s="81"/>
      <c r="J606" s="81"/>
      <c r="K606" s="81"/>
      <c r="L606" s="82">
        <v>187.78</v>
      </c>
      <c r="M606" s="82">
        <v>187.78</v>
      </c>
      <c r="N606" s="40"/>
    </row>
    <row r="607" spans="1:14" x14ac:dyDescent="0.25">
      <c r="A607" s="47" t="s">
        <v>3825</v>
      </c>
      <c r="B607" s="63" t="s">
        <v>1148</v>
      </c>
      <c r="C607" s="64" t="s">
        <v>104</v>
      </c>
      <c r="D607" s="65">
        <v>81663</v>
      </c>
      <c r="E607" s="66" t="s">
        <v>1149</v>
      </c>
      <c r="F607" s="67" t="s">
        <v>101</v>
      </c>
      <c r="G607" s="68">
        <v>2</v>
      </c>
      <c r="H607" s="68">
        <v>1</v>
      </c>
      <c r="I607" s="69">
        <v>2</v>
      </c>
      <c r="J607" s="69">
        <v>30.92</v>
      </c>
      <c r="K607" s="69">
        <v>6.52</v>
      </c>
      <c r="L607" s="69">
        <v>74.88</v>
      </c>
      <c r="M607" s="69">
        <v>74.88</v>
      </c>
      <c r="N607" s="40"/>
    </row>
    <row r="608" spans="1:14" x14ac:dyDescent="0.25">
      <c r="A608" s="47" t="s">
        <v>3826</v>
      </c>
      <c r="B608" s="63" t="s">
        <v>1150</v>
      </c>
      <c r="C608" s="64" t="s">
        <v>104</v>
      </c>
      <c r="D608" s="65">
        <v>81696</v>
      </c>
      <c r="E608" s="66" t="s">
        <v>1151</v>
      </c>
      <c r="F608" s="67" t="s">
        <v>123</v>
      </c>
      <c r="G608" s="68">
        <v>2</v>
      </c>
      <c r="H608" s="68">
        <v>1</v>
      </c>
      <c r="I608" s="69">
        <v>2</v>
      </c>
      <c r="J608" s="69">
        <v>32.200000000000003</v>
      </c>
      <c r="K608" s="69">
        <v>16.600000000000001</v>
      </c>
      <c r="L608" s="69">
        <v>97.6</v>
      </c>
      <c r="M608" s="69">
        <v>97.6</v>
      </c>
      <c r="N608" s="40"/>
    </row>
    <row r="609" spans="1:14" x14ac:dyDescent="0.25">
      <c r="A609" s="47" t="s">
        <v>3827</v>
      </c>
      <c r="B609" s="63" t="s">
        <v>1152</v>
      </c>
      <c r="C609" s="64" t="s">
        <v>104</v>
      </c>
      <c r="D609" s="65">
        <v>81791</v>
      </c>
      <c r="E609" s="66" t="s">
        <v>1153</v>
      </c>
      <c r="F609" s="67" t="s">
        <v>101</v>
      </c>
      <c r="G609" s="68">
        <v>2</v>
      </c>
      <c r="H609" s="68">
        <v>1</v>
      </c>
      <c r="I609" s="69">
        <v>2</v>
      </c>
      <c r="J609" s="69">
        <v>5.28</v>
      </c>
      <c r="K609" s="69">
        <v>2.37</v>
      </c>
      <c r="L609" s="69">
        <v>15.3</v>
      </c>
      <c r="M609" s="69">
        <v>15.3</v>
      </c>
      <c r="N609" s="40"/>
    </row>
    <row r="610" spans="1:14" x14ac:dyDescent="0.25">
      <c r="A610" s="47" t="s">
        <v>3828</v>
      </c>
      <c r="B610" s="78" t="s">
        <v>1154</v>
      </c>
      <c r="C610" s="79"/>
      <c r="D610" s="79"/>
      <c r="E610" s="80" t="s">
        <v>1155</v>
      </c>
      <c r="F610" s="79"/>
      <c r="G610" s="81"/>
      <c r="H610" s="81"/>
      <c r="I610" s="81"/>
      <c r="J610" s="81"/>
      <c r="K610" s="81"/>
      <c r="L610" s="82">
        <v>120.03999999999999</v>
      </c>
      <c r="M610" s="82">
        <v>120.03999999999999</v>
      </c>
      <c r="N610" s="40"/>
    </row>
    <row r="611" spans="1:14" x14ac:dyDescent="0.25">
      <c r="A611" s="47" t="s">
        <v>3829</v>
      </c>
      <c r="B611" s="63" t="s">
        <v>1156</v>
      </c>
      <c r="C611" s="64" t="s">
        <v>104</v>
      </c>
      <c r="D611" s="65">
        <v>81733</v>
      </c>
      <c r="E611" s="66" t="s">
        <v>1157</v>
      </c>
      <c r="F611" s="67" t="s">
        <v>101</v>
      </c>
      <c r="G611" s="68">
        <v>2</v>
      </c>
      <c r="H611" s="68">
        <v>1</v>
      </c>
      <c r="I611" s="69">
        <v>2</v>
      </c>
      <c r="J611" s="69">
        <v>26.94</v>
      </c>
      <c r="K611" s="69">
        <v>13.34</v>
      </c>
      <c r="L611" s="69">
        <v>80.56</v>
      </c>
      <c r="M611" s="69">
        <v>80.56</v>
      </c>
      <c r="N611" s="40"/>
    </row>
    <row r="612" spans="1:14" x14ac:dyDescent="0.25">
      <c r="A612" s="47" t="s">
        <v>3830</v>
      </c>
      <c r="B612" s="63" t="s">
        <v>1158</v>
      </c>
      <c r="C612" s="64" t="s">
        <v>104</v>
      </c>
      <c r="D612" s="65">
        <v>81730</v>
      </c>
      <c r="E612" s="66" t="s">
        <v>1159</v>
      </c>
      <c r="F612" s="67" t="s">
        <v>101</v>
      </c>
      <c r="G612" s="68">
        <v>3</v>
      </c>
      <c r="H612" s="68">
        <v>1</v>
      </c>
      <c r="I612" s="69">
        <v>3</v>
      </c>
      <c r="J612" s="69">
        <v>4.87</v>
      </c>
      <c r="K612" s="69">
        <v>8.2899999999999991</v>
      </c>
      <c r="L612" s="69">
        <v>39.479999999999997</v>
      </c>
      <c r="M612" s="69">
        <v>39.479999999999997</v>
      </c>
      <c r="N612" s="40"/>
    </row>
    <row r="613" spans="1:14" x14ac:dyDescent="0.25">
      <c r="A613" s="47" t="s">
        <v>3831</v>
      </c>
      <c r="B613" s="78" t="s">
        <v>1160</v>
      </c>
      <c r="C613" s="79"/>
      <c r="D613" s="79"/>
      <c r="E613" s="80" t="s">
        <v>1161</v>
      </c>
      <c r="F613" s="79"/>
      <c r="G613" s="81"/>
      <c r="H613" s="81"/>
      <c r="I613" s="81"/>
      <c r="J613" s="81"/>
      <c r="K613" s="81"/>
      <c r="L613" s="82">
        <v>63.019999999999996</v>
      </c>
      <c r="M613" s="82">
        <v>63.019999999999996</v>
      </c>
      <c r="N613" s="40"/>
    </row>
    <row r="614" spans="1:14" ht="24" x14ac:dyDescent="0.3">
      <c r="A614" s="47" t="s">
        <v>3832</v>
      </c>
      <c r="B614" s="63" t="s">
        <v>1162</v>
      </c>
      <c r="C614" s="64" t="s">
        <v>170</v>
      </c>
      <c r="D614" s="65">
        <v>89726</v>
      </c>
      <c r="E614" s="66" t="s">
        <v>1163</v>
      </c>
      <c r="F614" s="67" t="s">
        <v>101</v>
      </c>
      <c r="G614" s="68">
        <v>1</v>
      </c>
      <c r="H614" s="68">
        <v>1</v>
      </c>
      <c r="I614" s="69">
        <v>1</v>
      </c>
      <c r="J614" s="69">
        <v>4.59</v>
      </c>
      <c r="K614" s="69">
        <v>3.69</v>
      </c>
      <c r="L614" s="69">
        <v>8.2799999999999994</v>
      </c>
      <c r="M614" s="69">
        <v>8.2799999999999994</v>
      </c>
      <c r="N614" s="41"/>
    </row>
    <row r="615" spans="1:14" x14ac:dyDescent="0.25">
      <c r="A615" s="47" t="s">
        <v>3833</v>
      </c>
      <c r="B615" s="63" t="s">
        <v>1164</v>
      </c>
      <c r="C615" s="64" t="s">
        <v>104</v>
      </c>
      <c r="D615" s="65">
        <v>81927</v>
      </c>
      <c r="E615" s="66" t="s">
        <v>1165</v>
      </c>
      <c r="F615" s="67" t="s">
        <v>101</v>
      </c>
      <c r="G615" s="68">
        <v>3</v>
      </c>
      <c r="H615" s="68">
        <v>1</v>
      </c>
      <c r="I615" s="69">
        <v>3</v>
      </c>
      <c r="J615" s="69">
        <v>2.63</v>
      </c>
      <c r="K615" s="69">
        <v>8.2899999999999991</v>
      </c>
      <c r="L615" s="69">
        <v>32.76</v>
      </c>
      <c r="M615" s="69">
        <v>32.76</v>
      </c>
      <c r="N615" s="40"/>
    </row>
    <row r="616" spans="1:14" x14ac:dyDescent="0.25">
      <c r="A616" s="47" t="s">
        <v>3834</v>
      </c>
      <c r="B616" s="63" t="s">
        <v>1166</v>
      </c>
      <c r="C616" s="64" t="s">
        <v>104</v>
      </c>
      <c r="D616" s="65">
        <v>81936</v>
      </c>
      <c r="E616" s="66" t="s">
        <v>1167</v>
      </c>
      <c r="F616" s="67" t="s">
        <v>101</v>
      </c>
      <c r="G616" s="68">
        <v>2</v>
      </c>
      <c r="H616" s="68">
        <v>1</v>
      </c>
      <c r="I616" s="69">
        <v>2</v>
      </c>
      <c r="J616" s="69">
        <v>2.7</v>
      </c>
      <c r="K616" s="69">
        <v>8.2899999999999991</v>
      </c>
      <c r="L616" s="69">
        <v>21.98</v>
      </c>
      <c r="M616" s="69">
        <v>21.98</v>
      </c>
      <c r="N616" s="40"/>
    </row>
    <row r="617" spans="1:14" x14ac:dyDescent="0.25">
      <c r="A617" s="47" t="s">
        <v>3835</v>
      </c>
      <c r="B617" s="78" t="s">
        <v>1168</v>
      </c>
      <c r="C617" s="79"/>
      <c r="D617" s="79"/>
      <c r="E617" s="80" t="s">
        <v>559</v>
      </c>
      <c r="F617" s="79"/>
      <c r="G617" s="81"/>
      <c r="H617" s="81"/>
      <c r="I617" s="81"/>
      <c r="J617" s="81"/>
      <c r="K617" s="81"/>
      <c r="L617" s="82">
        <v>38.31</v>
      </c>
      <c r="M617" s="82">
        <v>38.31</v>
      </c>
      <c r="N617" s="40"/>
    </row>
    <row r="618" spans="1:14" x14ac:dyDescent="0.25">
      <c r="A618" s="47" t="s">
        <v>3836</v>
      </c>
      <c r="B618" s="63" t="s">
        <v>1169</v>
      </c>
      <c r="C618" s="64" t="s">
        <v>104</v>
      </c>
      <c r="D618" s="65">
        <v>82230</v>
      </c>
      <c r="E618" s="66" t="s">
        <v>1170</v>
      </c>
      <c r="F618" s="67" t="s">
        <v>101</v>
      </c>
      <c r="G618" s="68">
        <v>3</v>
      </c>
      <c r="H618" s="68">
        <v>1</v>
      </c>
      <c r="I618" s="69">
        <v>3</v>
      </c>
      <c r="J618" s="69">
        <v>4.17</v>
      </c>
      <c r="K618" s="69">
        <v>8.6</v>
      </c>
      <c r="L618" s="69">
        <v>38.31</v>
      </c>
      <c r="M618" s="69">
        <v>38.31</v>
      </c>
      <c r="N618" s="40"/>
    </row>
    <row r="619" spans="1:14" x14ac:dyDescent="0.25">
      <c r="A619" s="47" t="s">
        <v>3837</v>
      </c>
      <c r="B619" s="78" t="s">
        <v>1171</v>
      </c>
      <c r="C619" s="79"/>
      <c r="D619" s="79"/>
      <c r="E619" s="80" t="s">
        <v>1172</v>
      </c>
      <c r="F619" s="79"/>
      <c r="G619" s="81"/>
      <c r="H619" s="81"/>
      <c r="I619" s="81"/>
      <c r="J619" s="81"/>
      <c r="K619" s="81"/>
      <c r="L619" s="82">
        <v>304.96000000000004</v>
      </c>
      <c r="M619" s="82">
        <v>304.96000000000004</v>
      </c>
      <c r="N619" s="40"/>
    </row>
    <row r="620" spans="1:14" x14ac:dyDescent="0.25">
      <c r="A620" s="47" t="s">
        <v>3838</v>
      </c>
      <c r="B620" s="63" t="s">
        <v>1173</v>
      </c>
      <c r="C620" s="64" t="s">
        <v>104</v>
      </c>
      <c r="D620" s="65">
        <v>82301</v>
      </c>
      <c r="E620" s="66" t="s">
        <v>1174</v>
      </c>
      <c r="F620" s="67" t="s">
        <v>123</v>
      </c>
      <c r="G620" s="68">
        <v>4</v>
      </c>
      <c r="H620" s="68">
        <v>1</v>
      </c>
      <c r="I620" s="69">
        <v>4</v>
      </c>
      <c r="J620" s="69">
        <v>5.53</v>
      </c>
      <c r="K620" s="69">
        <v>7.11</v>
      </c>
      <c r="L620" s="69">
        <v>50.56</v>
      </c>
      <c r="M620" s="69">
        <v>50.56</v>
      </c>
      <c r="N620" s="40"/>
    </row>
    <row r="621" spans="1:14" ht="24" x14ac:dyDescent="0.3">
      <c r="A621" s="47" t="s">
        <v>3839</v>
      </c>
      <c r="B621" s="63" t="s">
        <v>1175</v>
      </c>
      <c r="C621" s="64" t="s">
        <v>170</v>
      </c>
      <c r="D621" s="65">
        <v>89798</v>
      </c>
      <c r="E621" s="66" t="s">
        <v>1176</v>
      </c>
      <c r="F621" s="67" t="s">
        <v>123</v>
      </c>
      <c r="G621" s="68">
        <v>12</v>
      </c>
      <c r="H621" s="68">
        <v>1</v>
      </c>
      <c r="I621" s="69">
        <v>12</v>
      </c>
      <c r="J621" s="69">
        <v>10.57</v>
      </c>
      <c r="K621" s="69">
        <v>1.18</v>
      </c>
      <c r="L621" s="69">
        <v>141</v>
      </c>
      <c r="M621" s="69">
        <v>141</v>
      </c>
      <c r="N621" s="41"/>
    </row>
    <row r="622" spans="1:14" x14ac:dyDescent="0.25">
      <c r="A622" s="47" t="s">
        <v>3840</v>
      </c>
      <c r="B622" s="63" t="s">
        <v>1177</v>
      </c>
      <c r="C622" s="64" t="s">
        <v>104</v>
      </c>
      <c r="D622" s="65">
        <v>82304</v>
      </c>
      <c r="E622" s="66" t="s">
        <v>1178</v>
      </c>
      <c r="F622" s="67" t="s">
        <v>123</v>
      </c>
      <c r="G622" s="68">
        <v>4</v>
      </c>
      <c r="H622" s="68">
        <v>1</v>
      </c>
      <c r="I622" s="69">
        <v>4</v>
      </c>
      <c r="J622" s="69">
        <v>12.93</v>
      </c>
      <c r="K622" s="69">
        <v>15.42</v>
      </c>
      <c r="L622" s="69">
        <v>113.4</v>
      </c>
      <c r="M622" s="69">
        <v>113.4</v>
      </c>
      <c r="N622" s="40"/>
    </row>
    <row r="623" spans="1:14" x14ac:dyDescent="0.25">
      <c r="A623" s="47" t="s">
        <v>3841</v>
      </c>
      <c r="B623" s="72" t="s">
        <v>1179</v>
      </c>
      <c r="C623" s="73"/>
      <c r="D623" s="73"/>
      <c r="E623" s="74" t="s">
        <v>1180</v>
      </c>
      <c r="F623" s="73"/>
      <c r="G623" s="75"/>
      <c r="H623" s="75"/>
      <c r="I623" s="75"/>
      <c r="J623" s="75"/>
      <c r="K623" s="75"/>
      <c r="L623" s="76">
        <v>427.14</v>
      </c>
      <c r="M623" s="76">
        <v>427.14</v>
      </c>
      <c r="N623" s="40"/>
    </row>
    <row r="624" spans="1:14" x14ac:dyDescent="0.25">
      <c r="A624" s="47" t="s">
        <v>3842</v>
      </c>
      <c r="B624" s="63" t="s">
        <v>1181</v>
      </c>
      <c r="C624" s="64" t="s">
        <v>104</v>
      </c>
      <c r="D624" s="65">
        <v>81885</v>
      </c>
      <c r="E624" s="66" t="s">
        <v>1182</v>
      </c>
      <c r="F624" s="67" t="s">
        <v>101</v>
      </c>
      <c r="G624" s="68">
        <v>1</v>
      </c>
      <c r="H624" s="68">
        <v>1</v>
      </c>
      <c r="I624" s="69">
        <v>1</v>
      </c>
      <c r="J624" s="69">
        <v>8.24</v>
      </c>
      <c r="K624" s="69">
        <v>2.0699999999999998</v>
      </c>
      <c r="L624" s="69">
        <v>10.31</v>
      </c>
      <c r="M624" s="69">
        <v>10.31</v>
      </c>
      <c r="N624" s="40"/>
    </row>
    <row r="625" spans="1:14" x14ac:dyDescent="0.25">
      <c r="A625" s="47" t="s">
        <v>3843</v>
      </c>
      <c r="B625" s="63" t="s">
        <v>1183</v>
      </c>
      <c r="C625" s="64" t="s">
        <v>104</v>
      </c>
      <c r="D625" s="65">
        <v>81825</v>
      </c>
      <c r="E625" s="66" t="s">
        <v>593</v>
      </c>
      <c r="F625" s="67" t="s">
        <v>101</v>
      </c>
      <c r="G625" s="68">
        <v>1</v>
      </c>
      <c r="H625" s="68">
        <v>1</v>
      </c>
      <c r="I625" s="69">
        <v>1</v>
      </c>
      <c r="J625" s="69">
        <v>133.65</v>
      </c>
      <c r="K625" s="69">
        <v>213.61</v>
      </c>
      <c r="L625" s="69">
        <v>347.26</v>
      </c>
      <c r="M625" s="69">
        <v>347.26</v>
      </c>
      <c r="N625" s="40"/>
    </row>
    <row r="626" spans="1:14" x14ac:dyDescent="0.3">
      <c r="A626" s="47" t="s">
        <v>3844</v>
      </c>
      <c r="B626" s="63" t="s">
        <v>1184</v>
      </c>
      <c r="C626" s="64" t="s">
        <v>104</v>
      </c>
      <c r="D626" s="65">
        <v>81826</v>
      </c>
      <c r="E626" s="66" t="s">
        <v>1185</v>
      </c>
      <c r="F626" s="67" t="s">
        <v>101</v>
      </c>
      <c r="G626" s="68">
        <v>1</v>
      </c>
      <c r="H626" s="68">
        <v>1</v>
      </c>
      <c r="I626" s="69">
        <v>1</v>
      </c>
      <c r="J626" s="69">
        <v>57.52</v>
      </c>
      <c r="K626" s="69">
        <v>12.05</v>
      </c>
      <c r="L626" s="69">
        <v>69.569999999999993</v>
      </c>
      <c r="M626" s="69">
        <v>69.569999999999993</v>
      </c>
      <c r="N626" s="41"/>
    </row>
    <row r="627" spans="1:14" x14ac:dyDescent="0.25">
      <c r="A627" s="47" t="s">
        <v>3845</v>
      </c>
      <c r="B627" s="57" t="s">
        <v>1186</v>
      </c>
      <c r="C627" s="60"/>
      <c r="D627" s="60"/>
      <c r="E627" s="59" t="s">
        <v>36</v>
      </c>
      <c r="F627" s="60"/>
      <c r="G627" s="61"/>
      <c r="H627" s="61"/>
      <c r="I627" s="61"/>
      <c r="J627" s="61"/>
      <c r="K627" s="61"/>
      <c r="L627" s="62">
        <v>11580.810000000001</v>
      </c>
      <c r="M627" s="62">
        <v>11580.810000000001</v>
      </c>
      <c r="N627" s="40"/>
    </row>
    <row r="628" spans="1:14" x14ac:dyDescent="0.25">
      <c r="A628" s="47" t="s">
        <v>3846</v>
      </c>
      <c r="B628" s="63" t="s">
        <v>1187</v>
      </c>
      <c r="C628" s="64" t="s">
        <v>104</v>
      </c>
      <c r="D628" s="65">
        <v>100501</v>
      </c>
      <c r="E628" s="66" t="s">
        <v>1188</v>
      </c>
      <c r="F628" s="67" t="s">
        <v>106</v>
      </c>
      <c r="G628" s="68">
        <v>4.8</v>
      </c>
      <c r="H628" s="68">
        <v>1</v>
      </c>
      <c r="I628" s="69">
        <v>4.8</v>
      </c>
      <c r="J628" s="69">
        <v>99.33</v>
      </c>
      <c r="K628" s="69">
        <v>42.34</v>
      </c>
      <c r="L628" s="69">
        <v>680.01</v>
      </c>
      <c r="M628" s="69">
        <v>680.01</v>
      </c>
      <c r="N628" s="40"/>
    </row>
    <row r="629" spans="1:14" x14ac:dyDescent="0.3">
      <c r="A629" s="47" t="s">
        <v>3847</v>
      </c>
      <c r="B629" s="63" t="s">
        <v>1189</v>
      </c>
      <c r="C629" s="64" t="s">
        <v>104</v>
      </c>
      <c r="D629" s="65">
        <v>100160</v>
      </c>
      <c r="E629" s="66" t="s">
        <v>1190</v>
      </c>
      <c r="F629" s="67" t="s">
        <v>106</v>
      </c>
      <c r="G629" s="68">
        <v>216.02</v>
      </c>
      <c r="H629" s="68">
        <v>1</v>
      </c>
      <c r="I629" s="69">
        <v>216.02</v>
      </c>
      <c r="J629" s="69">
        <v>19.62</v>
      </c>
      <c r="K629" s="69">
        <v>22.08</v>
      </c>
      <c r="L629" s="69">
        <v>9008.0300000000007</v>
      </c>
      <c r="M629" s="69">
        <v>9008.0300000000007</v>
      </c>
      <c r="N629" s="41"/>
    </row>
    <row r="630" spans="1:14" ht="24" x14ac:dyDescent="0.3">
      <c r="A630" s="47" t="s">
        <v>3848</v>
      </c>
      <c r="B630" s="63" t="s">
        <v>1191</v>
      </c>
      <c r="C630" s="64" t="s">
        <v>170</v>
      </c>
      <c r="D630" s="65">
        <v>101965</v>
      </c>
      <c r="E630" s="66" t="s">
        <v>1192</v>
      </c>
      <c r="F630" s="67" t="s">
        <v>123</v>
      </c>
      <c r="G630" s="68">
        <v>20.77</v>
      </c>
      <c r="H630" s="68">
        <v>1</v>
      </c>
      <c r="I630" s="69">
        <v>20.77</v>
      </c>
      <c r="J630" s="69">
        <v>75.5</v>
      </c>
      <c r="K630" s="69">
        <v>15.63</v>
      </c>
      <c r="L630" s="69">
        <v>1892.77</v>
      </c>
      <c r="M630" s="69">
        <v>1892.77</v>
      </c>
      <c r="N630" s="41"/>
    </row>
    <row r="631" spans="1:14" x14ac:dyDescent="0.25">
      <c r="A631" s="47" t="s">
        <v>3849</v>
      </c>
      <c r="B631" s="57" t="s">
        <v>1193</v>
      </c>
      <c r="C631" s="60"/>
      <c r="D631" s="60"/>
      <c r="E631" s="59" t="s">
        <v>38</v>
      </c>
      <c r="F631" s="60"/>
      <c r="G631" s="61"/>
      <c r="H631" s="61"/>
      <c r="I631" s="61"/>
      <c r="J631" s="61"/>
      <c r="K631" s="61"/>
      <c r="L631" s="62">
        <v>2968.2</v>
      </c>
      <c r="M631" s="62">
        <v>2968.2</v>
      </c>
      <c r="N631" s="40"/>
    </row>
    <row r="632" spans="1:14" x14ac:dyDescent="0.25">
      <c r="A632" s="47" t="s">
        <v>3850</v>
      </c>
      <c r="B632" s="63" t="s">
        <v>1194</v>
      </c>
      <c r="C632" s="64" t="s">
        <v>104</v>
      </c>
      <c r="D632" s="65">
        <v>120902</v>
      </c>
      <c r="E632" s="66" t="s">
        <v>1195</v>
      </c>
      <c r="F632" s="67" t="s">
        <v>106</v>
      </c>
      <c r="G632" s="68">
        <v>105.48</v>
      </c>
      <c r="H632" s="68">
        <v>1</v>
      </c>
      <c r="I632" s="69">
        <v>105.48</v>
      </c>
      <c r="J632" s="69">
        <v>10.95</v>
      </c>
      <c r="K632" s="69">
        <v>17.190000000000001</v>
      </c>
      <c r="L632" s="69">
        <v>2968.2</v>
      </c>
      <c r="M632" s="69">
        <v>2968.2</v>
      </c>
      <c r="N632" s="40"/>
    </row>
    <row r="633" spans="1:14" x14ac:dyDescent="0.25">
      <c r="A633" s="47" t="s">
        <v>3851</v>
      </c>
      <c r="B633" s="57" t="s">
        <v>1196</v>
      </c>
      <c r="C633" s="60"/>
      <c r="D633" s="60"/>
      <c r="E633" s="59" t="s">
        <v>40</v>
      </c>
      <c r="F633" s="60"/>
      <c r="G633" s="61"/>
      <c r="H633" s="61"/>
      <c r="I633" s="61"/>
      <c r="J633" s="61"/>
      <c r="K633" s="61"/>
      <c r="L633" s="62">
        <v>63881.88</v>
      </c>
      <c r="M633" s="62">
        <v>63881.88</v>
      </c>
      <c r="N633" s="40"/>
    </row>
    <row r="634" spans="1:14" x14ac:dyDescent="0.25">
      <c r="A634" s="47" t="s">
        <v>3852</v>
      </c>
      <c r="B634" s="72" t="s">
        <v>1197</v>
      </c>
      <c r="C634" s="73"/>
      <c r="D634" s="73"/>
      <c r="E634" s="74" t="s">
        <v>1198</v>
      </c>
      <c r="F634" s="73"/>
      <c r="G634" s="75"/>
      <c r="H634" s="75"/>
      <c r="I634" s="75"/>
      <c r="J634" s="75"/>
      <c r="K634" s="75"/>
      <c r="L634" s="76">
        <v>63881.88</v>
      </c>
      <c r="M634" s="76">
        <v>63881.88</v>
      </c>
      <c r="N634" s="40"/>
    </row>
    <row r="635" spans="1:14" ht="36" x14ac:dyDescent="0.3">
      <c r="A635" s="47" t="s">
        <v>3853</v>
      </c>
      <c r="B635" s="63" t="s">
        <v>1199</v>
      </c>
      <c r="C635" s="64" t="s">
        <v>170</v>
      </c>
      <c r="D635" s="65">
        <v>100775</v>
      </c>
      <c r="E635" s="66" t="s">
        <v>1200</v>
      </c>
      <c r="F635" s="67" t="s">
        <v>795</v>
      </c>
      <c r="G635" s="68">
        <v>4760.2</v>
      </c>
      <c r="H635" s="68">
        <v>1</v>
      </c>
      <c r="I635" s="69">
        <v>4760.2</v>
      </c>
      <c r="J635" s="69">
        <v>12.77</v>
      </c>
      <c r="K635" s="69">
        <v>0.65</v>
      </c>
      <c r="L635" s="69">
        <v>63881.88</v>
      </c>
      <c r="M635" s="69">
        <v>63881.88</v>
      </c>
      <c r="N635" s="42"/>
    </row>
    <row r="636" spans="1:14" x14ac:dyDescent="0.25">
      <c r="A636" s="47" t="s">
        <v>3854</v>
      </c>
      <c r="B636" s="57" t="s">
        <v>1201</v>
      </c>
      <c r="C636" s="60"/>
      <c r="D636" s="60"/>
      <c r="E636" s="59" t="s">
        <v>42</v>
      </c>
      <c r="F636" s="60"/>
      <c r="G636" s="61"/>
      <c r="H636" s="61"/>
      <c r="I636" s="61"/>
      <c r="J636" s="61"/>
      <c r="K636" s="61"/>
      <c r="L636" s="62">
        <v>11609.31</v>
      </c>
      <c r="M636" s="62">
        <v>11609.31</v>
      </c>
      <c r="N636" s="40"/>
    </row>
    <row r="637" spans="1:14" x14ac:dyDescent="0.25">
      <c r="A637" s="47" t="s">
        <v>3855</v>
      </c>
      <c r="B637" s="72" t="s">
        <v>1202</v>
      </c>
      <c r="C637" s="73"/>
      <c r="D637" s="73"/>
      <c r="E637" s="74" t="s">
        <v>1203</v>
      </c>
      <c r="F637" s="73"/>
      <c r="G637" s="75"/>
      <c r="H637" s="75"/>
      <c r="I637" s="75"/>
      <c r="J637" s="75"/>
      <c r="K637" s="75"/>
      <c r="L637" s="76">
        <v>11609.31</v>
      </c>
      <c r="M637" s="76">
        <v>11609.31</v>
      </c>
      <c r="N637" s="40"/>
    </row>
    <row r="638" spans="1:14" ht="24" x14ac:dyDescent="0.3">
      <c r="A638" s="47" t="s">
        <v>3856</v>
      </c>
      <c r="B638" s="63" t="s">
        <v>1204</v>
      </c>
      <c r="C638" s="64" t="s">
        <v>170</v>
      </c>
      <c r="D638" s="65">
        <v>94442</v>
      </c>
      <c r="E638" s="66" t="s">
        <v>1205</v>
      </c>
      <c r="F638" s="67" t="s">
        <v>106</v>
      </c>
      <c r="G638" s="68">
        <v>285.83999999999997</v>
      </c>
      <c r="H638" s="68">
        <v>1</v>
      </c>
      <c r="I638" s="69">
        <v>285.83999999999997</v>
      </c>
      <c r="J638" s="69">
        <v>28.73</v>
      </c>
      <c r="K638" s="69">
        <v>4.75</v>
      </c>
      <c r="L638" s="69">
        <v>9569.92</v>
      </c>
      <c r="M638" s="69">
        <v>9569.92</v>
      </c>
      <c r="N638" s="41"/>
    </row>
    <row r="639" spans="1:14" ht="24" x14ac:dyDescent="0.3">
      <c r="A639" s="47" t="s">
        <v>3857</v>
      </c>
      <c r="B639" s="63" t="s">
        <v>1206</v>
      </c>
      <c r="C639" s="64" t="s">
        <v>170</v>
      </c>
      <c r="D639" s="65">
        <v>94221</v>
      </c>
      <c r="E639" s="66" t="s">
        <v>1207</v>
      </c>
      <c r="F639" s="67" t="s">
        <v>123</v>
      </c>
      <c r="G639" s="68">
        <v>24.05</v>
      </c>
      <c r="H639" s="68">
        <v>1</v>
      </c>
      <c r="I639" s="69">
        <v>24.05</v>
      </c>
      <c r="J639" s="69">
        <v>17.21</v>
      </c>
      <c r="K639" s="69">
        <v>6</v>
      </c>
      <c r="L639" s="69">
        <v>558.20000000000005</v>
      </c>
      <c r="M639" s="69">
        <v>558.20000000000005</v>
      </c>
      <c r="N639" s="41"/>
    </row>
    <row r="640" spans="1:14" x14ac:dyDescent="0.25">
      <c r="A640" s="47" t="s">
        <v>3858</v>
      </c>
      <c r="B640" s="63" t="s">
        <v>1208</v>
      </c>
      <c r="C640" s="64" t="s">
        <v>104</v>
      </c>
      <c r="D640" s="65">
        <v>160403</v>
      </c>
      <c r="E640" s="66" t="s">
        <v>1209</v>
      </c>
      <c r="F640" s="67" t="s">
        <v>123</v>
      </c>
      <c r="G640" s="68">
        <v>36.04</v>
      </c>
      <c r="H640" s="68">
        <v>1</v>
      </c>
      <c r="I640" s="69">
        <v>36.04</v>
      </c>
      <c r="J640" s="69">
        <v>8.6199999999999992</v>
      </c>
      <c r="K640" s="69">
        <v>8.52</v>
      </c>
      <c r="L640" s="69">
        <v>617.72</v>
      </c>
      <c r="M640" s="69">
        <v>617.72</v>
      </c>
      <c r="N640" s="40"/>
    </row>
    <row r="641" spans="1:14" x14ac:dyDescent="0.25">
      <c r="A641" s="47" t="s">
        <v>3859</v>
      </c>
      <c r="B641" s="63" t="s">
        <v>1210</v>
      </c>
      <c r="C641" s="64" t="s">
        <v>104</v>
      </c>
      <c r="D641" s="65">
        <v>160404</v>
      </c>
      <c r="E641" s="66" t="s">
        <v>1211</v>
      </c>
      <c r="F641" s="67" t="s">
        <v>123</v>
      </c>
      <c r="G641" s="68">
        <v>79</v>
      </c>
      <c r="H641" s="68">
        <v>1</v>
      </c>
      <c r="I641" s="69">
        <v>79</v>
      </c>
      <c r="J641" s="69">
        <v>0.41</v>
      </c>
      <c r="K641" s="69">
        <v>10.52</v>
      </c>
      <c r="L641" s="69">
        <v>863.47</v>
      </c>
      <c r="M641" s="69">
        <v>863.47</v>
      </c>
      <c r="N641" s="40"/>
    </row>
    <row r="642" spans="1:14" x14ac:dyDescent="0.25">
      <c r="A642" s="47" t="s">
        <v>3860</v>
      </c>
      <c r="B642" s="57" t="s">
        <v>1212</v>
      </c>
      <c r="C642" s="60"/>
      <c r="D642" s="60"/>
      <c r="E642" s="59" t="s">
        <v>44</v>
      </c>
      <c r="F642" s="60"/>
      <c r="G642" s="61"/>
      <c r="H642" s="61"/>
      <c r="I642" s="61"/>
      <c r="J642" s="61"/>
      <c r="K642" s="61"/>
      <c r="L642" s="62">
        <v>25014.309999999994</v>
      </c>
      <c r="M642" s="62">
        <v>25014.309999999994</v>
      </c>
      <c r="N642" s="40"/>
    </row>
    <row r="643" spans="1:14" x14ac:dyDescent="0.25">
      <c r="A643" s="47" t="s">
        <v>3861</v>
      </c>
      <c r="B643" s="63" t="s">
        <v>1213</v>
      </c>
      <c r="C643" s="64" t="s">
        <v>104</v>
      </c>
      <c r="D643" s="65">
        <v>180208</v>
      </c>
      <c r="E643" s="66" t="s">
        <v>1214</v>
      </c>
      <c r="F643" s="67" t="s">
        <v>106</v>
      </c>
      <c r="G643" s="68">
        <v>16.36</v>
      </c>
      <c r="H643" s="68">
        <v>1</v>
      </c>
      <c r="I643" s="69">
        <v>16.36</v>
      </c>
      <c r="J643" s="69">
        <v>207.83</v>
      </c>
      <c r="K643" s="69">
        <v>30.54</v>
      </c>
      <c r="L643" s="69">
        <v>3899.73</v>
      </c>
      <c r="M643" s="69">
        <v>3899.73</v>
      </c>
      <c r="N643" s="40"/>
    </row>
    <row r="644" spans="1:14" x14ac:dyDescent="0.25">
      <c r="A644" s="47" t="s">
        <v>3862</v>
      </c>
      <c r="B644" s="63" t="s">
        <v>1215</v>
      </c>
      <c r="C644" s="64" t="s">
        <v>104</v>
      </c>
      <c r="D644" s="65">
        <v>180404</v>
      </c>
      <c r="E644" s="66" t="s">
        <v>1216</v>
      </c>
      <c r="F644" s="67" t="s">
        <v>106</v>
      </c>
      <c r="G644" s="68">
        <v>0.9</v>
      </c>
      <c r="H644" s="68">
        <v>1</v>
      </c>
      <c r="I644" s="69">
        <v>0.9</v>
      </c>
      <c r="J644" s="69">
        <v>323.27</v>
      </c>
      <c r="K644" s="69">
        <v>38.56</v>
      </c>
      <c r="L644" s="69">
        <v>325.64</v>
      </c>
      <c r="M644" s="69">
        <v>325.64</v>
      </c>
      <c r="N644" s="40"/>
    </row>
    <row r="645" spans="1:14" x14ac:dyDescent="0.25">
      <c r="A645" s="47" t="s">
        <v>3863</v>
      </c>
      <c r="B645" s="63" t="s">
        <v>1217</v>
      </c>
      <c r="C645" s="64" t="s">
        <v>104</v>
      </c>
      <c r="D645" s="65">
        <v>180401</v>
      </c>
      <c r="E645" s="66" t="s">
        <v>1218</v>
      </c>
      <c r="F645" s="67" t="s">
        <v>106</v>
      </c>
      <c r="G645" s="68">
        <v>18.75</v>
      </c>
      <c r="H645" s="68">
        <v>1</v>
      </c>
      <c r="I645" s="69">
        <v>18.75</v>
      </c>
      <c r="J645" s="69">
        <v>194.88</v>
      </c>
      <c r="K645" s="69">
        <v>38.56</v>
      </c>
      <c r="L645" s="69">
        <v>4377</v>
      </c>
      <c r="M645" s="69">
        <v>4377</v>
      </c>
      <c r="N645" s="40"/>
    </row>
    <row r="646" spans="1:14" x14ac:dyDescent="0.25">
      <c r="A646" s="47" t="s">
        <v>3864</v>
      </c>
      <c r="B646" s="63" t="s">
        <v>1219</v>
      </c>
      <c r="C646" s="64" t="s">
        <v>104</v>
      </c>
      <c r="D646" s="65">
        <v>180501</v>
      </c>
      <c r="E646" s="66" t="s">
        <v>1220</v>
      </c>
      <c r="F646" s="67" t="s">
        <v>106</v>
      </c>
      <c r="G646" s="68">
        <v>11.76</v>
      </c>
      <c r="H646" s="68">
        <v>1</v>
      </c>
      <c r="I646" s="69">
        <v>11.76</v>
      </c>
      <c r="J646" s="69">
        <v>591.36</v>
      </c>
      <c r="K646" s="69">
        <v>36.08</v>
      </c>
      <c r="L646" s="69">
        <v>7378.69</v>
      </c>
      <c r="M646" s="69">
        <v>7378.69</v>
      </c>
      <c r="N646" s="40"/>
    </row>
    <row r="647" spans="1:14" x14ac:dyDescent="0.25">
      <c r="A647" s="47" t="s">
        <v>3865</v>
      </c>
      <c r="B647" s="63" t="s">
        <v>1221</v>
      </c>
      <c r="C647" s="64" t="s">
        <v>104</v>
      </c>
      <c r="D647" s="65">
        <v>180280</v>
      </c>
      <c r="E647" s="66" t="s">
        <v>1222</v>
      </c>
      <c r="F647" s="67" t="s">
        <v>106</v>
      </c>
      <c r="G647" s="68">
        <v>3.4</v>
      </c>
      <c r="H647" s="68">
        <v>1</v>
      </c>
      <c r="I647" s="69">
        <v>3.4</v>
      </c>
      <c r="J647" s="69">
        <v>356.56</v>
      </c>
      <c r="K647" s="69">
        <v>36.58</v>
      </c>
      <c r="L647" s="69">
        <v>1336.67</v>
      </c>
      <c r="M647" s="69">
        <v>1336.67</v>
      </c>
      <c r="N647" s="40"/>
    </row>
    <row r="648" spans="1:14" x14ac:dyDescent="0.25">
      <c r="A648" s="47" t="s">
        <v>3866</v>
      </c>
      <c r="B648" s="63" t="s">
        <v>1223</v>
      </c>
      <c r="C648" s="64" t="s">
        <v>104</v>
      </c>
      <c r="D648" s="65">
        <v>180502</v>
      </c>
      <c r="E648" s="66" t="s">
        <v>1224</v>
      </c>
      <c r="F648" s="67" t="s">
        <v>106</v>
      </c>
      <c r="G648" s="68">
        <v>7.56</v>
      </c>
      <c r="H648" s="68">
        <v>1</v>
      </c>
      <c r="I648" s="69">
        <v>7.56</v>
      </c>
      <c r="J648" s="69">
        <v>378.56</v>
      </c>
      <c r="K648" s="69">
        <v>36.08</v>
      </c>
      <c r="L648" s="69">
        <v>3134.67</v>
      </c>
      <c r="M648" s="69">
        <v>3134.67</v>
      </c>
      <c r="N648" s="40"/>
    </row>
    <row r="649" spans="1:14" x14ac:dyDescent="0.25">
      <c r="A649" s="47" t="s">
        <v>3867</v>
      </c>
      <c r="B649" s="63" t="s">
        <v>1225</v>
      </c>
      <c r="C649" s="64" t="s">
        <v>104</v>
      </c>
      <c r="D649" s="65">
        <v>180406</v>
      </c>
      <c r="E649" s="66" t="s">
        <v>1226</v>
      </c>
      <c r="F649" s="67" t="s">
        <v>106</v>
      </c>
      <c r="G649" s="68">
        <v>13.16</v>
      </c>
      <c r="H649" s="68">
        <v>1</v>
      </c>
      <c r="I649" s="69">
        <v>13.16</v>
      </c>
      <c r="J649" s="69">
        <v>310.57</v>
      </c>
      <c r="K649" s="69">
        <v>36.08</v>
      </c>
      <c r="L649" s="69">
        <v>4561.91</v>
      </c>
      <c r="M649" s="69">
        <v>4561.91</v>
      </c>
      <c r="N649" s="40"/>
    </row>
    <row r="650" spans="1:14" x14ac:dyDescent="0.25">
      <c r="A650" s="47" t="s">
        <v>3868</v>
      </c>
      <c r="B650" s="57" t="s">
        <v>1227</v>
      </c>
      <c r="C650" s="60"/>
      <c r="D650" s="60"/>
      <c r="E650" s="59" t="s">
        <v>46</v>
      </c>
      <c r="F650" s="60"/>
      <c r="G650" s="61"/>
      <c r="H650" s="61"/>
      <c r="I650" s="61"/>
      <c r="J650" s="61"/>
      <c r="K650" s="61"/>
      <c r="L650" s="62">
        <v>2263.5299999999997</v>
      </c>
      <c r="M650" s="62">
        <v>2263.5299999999997</v>
      </c>
      <c r="N650" s="40"/>
    </row>
    <row r="651" spans="1:14" x14ac:dyDescent="0.25">
      <c r="A651" s="47" t="s">
        <v>3869</v>
      </c>
      <c r="B651" s="63" t="s">
        <v>1228</v>
      </c>
      <c r="C651" s="64" t="s">
        <v>104</v>
      </c>
      <c r="D651" s="65">
        <v>190102</v>
      </c>
      <c r="E651" s="66" t="s">
        <v>1229</v>
      </c>
      <c r="F651" s="67" t="s">
        <v>106</v>
      </c>
      <c r="G651" s="68">
        <v>11.25</v>
      </c>
      <c r="H651" s="68">
        <v>1</v>
      </c>
      <c r="I651" s="69">
        <v>11.25</v>
      </c>
      <c r="J651" s="69">
        <v>170.7</v>
      </c>
      <c r="K651" s="69">
        <v>0</v>
      </c>
      <c r="L651" s="69">
        <v>1920.37</v>
      </c>
      <c r="M651" s="69">
        <v>1920.37</v>
      </c>
      <c r="N651" s="40"/>
    </row>
    <row r="652" spans="1:14" x14ac:dyDescent="0.3">
      <c r="A652" s="47" t="s">
        <v>3870</v>
      </c>
      <c r="B652" s="63" t="s">
        <v>1230</v>
      </c>
      <c r="C652" s="64" t="s">
        <v>170</v>
      </c>
      <c r="D652" s="65">
        <v>102179</v>
      </c>
      <c r="E652" s="66" t="s">
        <v>1231</v>
      </c>
      <c r="F652" s="67" t="s">
        <v>106</v>
      </c>
      <c r="G652" s="68">
        <v>1.36</v>
      </c>
      <c r="H652" s="68">
        <v>1</v>
      </c>
      <c r="I652" s="69">
        <v>1.36</v>
      </c>
      <c r="J652" s="69">
        <v>211.52</v>
      </c>
      <c r="K652" s="69">
        <v>40.81</v>
      </c>
      <c r="L652" s="69">
        <v>343.16</v>
      </c>
      <c r="M652" s="69">
        <v>343.16</v>
      </c>
      <c r="N652" s="41"/>
    </row>
    <row r="653" spans="1:14" x14ac:dyDescent="0.25">
      <c r="A653" s="47" t="s">
        <v>3871</v>
      </c>
      <c r="B653" s="57" t="s">
        <v>1232</v>
      </c>
      <c r="C653" s="60"/>
      <c r="D653" s="60"/>
      <c r="E653" s="59" t="s">
        <v>48</v>
      </c>
      <c r="F653" s="60"/>
      <c r="G653" s="61"/>
      <c r="H653" s="61"/>
      <c r="I653" s="61"/>
      <c r="J653" s="61"/>
      <c r="K653" s="61"/>
      <c r="L653" s="62">
        <v>11208.97</v>
      </c>
      <c r="M653" s="62">
        <v>11208.97</v>
      </c>
      <c r="N653" s="40"/>
    </row>
    <row r="654" spans="1:14" x14ac:dyDescent="0.25">
      <c r="A654" s="47" t="s">
        <v>3872</v>
      </c>
      <c r="B654" s="63" t="s">
        <v>1233</v>
      </c>
      <c r="C654" s="64" t="s">
        <v>104</v>
      </c>
      <c r="D654" s="65">
        <v>200201</v>
      </c>
      <c r="E654" s="66" t="s">
        <v>1234</v>
      </c>
      <c r="F654" s="67" t="s">
        <v>106</v>
      </c>
      <c r="G654" s="68">
        <v>26.26</v>
      </c>
      <c r="H654" s="68">
        <v>1</v>
      </c>
      <c r="I654" s="69">
        <v>26.26</v>
      </c>
      <c r="J654" s="69">
        <v>7.88</v>
      </c>
      <c r="K654" s="69">
        <v>10.98</v>
      </c>
      <c r="L654" s="69">
        <v>495.26</v>
      </c>
      <c r="M654" s="69">
        <v>495.26</v>
      </c>
      <c r="N654" s="40"/>
    </row>
    <row r="655" spans="1:14" x14ac:dyDescent="0.25">
      <c r="A655" s="47" t="s">
        <v>3873</v>
      </c>
      <c r="B655" s="63" t="s">
        <v>1235</v>
      </c>
      <c r="C655" s="64" t="s">
        <v>104</v>
      </c>
      <c r="D655" s="65">
        <v>210102</v>
      </c>
      <c r="E655" s="66" t="s">
        <v>825</v>
      </c>
      <c r="F655" s="67" t="s">
        <v>106</v>
      </c>
      <c r="G655" s="68">
        <v>537.9</v>
      </c>
      <c r="H655" s="68">
        <v>1</v>
      </c>
      <c r="I655" s="69">
        <v>537.9</v>
      </c>
      <c r="J655" s="69">
        <v>2.98</v>
      </c>
      <c r="K655" s="69">
        <v>0.96</v>
      </c>
      <c r="L655" s="69">
        <v>2119.3200000000002</v>
      </c>
      <c r="M655" s="69">
        <v>2119.3200000000002</v>
      </c>
      <c r="N655" s="40"/>
    </row>
    <row r="656" spans="1:14" x14ac:dyDescent="0.25">
      <c r="A656" s="47" t="s">
        <v>3874</v>
      </c>
      <c r="B656" s="63" t="s">
        <v>1236</v>
      </c>
      <c r="C656" s="64" t="s">
        <v>104</v>
      </c>
      <c r="D656" s="65">
        <v>200403</v>
      </c>
      <c r="E656" s="66" t="s">
        <v>827</v>
      </c>
      <c r="F656" s="67" t="s">
        <v>106</v>
      </c>
      <c r="G656" s="68">
        <v>511.64</v>
      </c>
      <c r="H656" s="68">
        <v>1</v>
      </c>
      <c r="I656" s="69">
        <v>511.64</v>
      </c>
      <c r="J656" s="69">
        <v>2.3199999999999998</v>
      </c>
      <c r="K656" s="69">
        <v>11.93</v>
      </c>
      <c r="L656" s="69">
        <v>7290.87</v>
      </c>
      <c r="M656" s="69">
        <v>7290.87</v>
      </c>
      <c r="N656" s="40"/>
    </row>
    <row r="657" spans="1:14" x14ac:dyDescent="0.25">
      <c r="A657" s="47" t="s">
        <v>3875</v>
      </c>
      <c r="B657" s="63" t="s">
        <v>1237</v>
      </c>
      <c r="C657" s="64" t="s">
        <v>104</v>
      </c>
      <c r="D657" s="65">
        <v>201302</v>
      </c>
      <c r="E657" s="66" t="s">
        <v>1238</v>
      </c>
      <c r="F657" s="67" t="s">
        <v>106</v>
      </c>
      <c r="G657" s="68">
        <v>1.24</v>
      </c>
      <c r="H657" s="68">
        <v>1</v>
      </c>
      <c r="I657" s="69">
        <v>1.24</v>
      </c>
      <c r="J657" s="69">
        <v>49.06</v>
      </c>
      <c r="K657" s="69">
        <v>20.34</v>
      </c>
      <c r="L657" s="69">
        <v>86.05</v>
      </c>
      <c r="M657" s="69">
        <v>86.05</v>
      </c>
      <c r="N657" s="40"/>
    </row>
    <row r="658" spans="1:14" ht="24" x14ac:dyDescent="0.3">
      <c r="A658" s="47" t="s">
        <v>3876</v>
      </c>
      <c r="B658" s="63" t="s">
        <v>1239</v>
      </c>
      <c r="C658" s="64" t="s">
        <v>170</v>
      </c>
      <c r="D658" s="65">
        <v>87273</v>
      </c>
      <c r="E658" s="66" t="s">
        <v>1240</v>
      </c>
      <c r="F658" s="67" t="s">
        <v>106</v>
      </c>
      <c r="G658" s="68">
        <v>25.02</v>
      </c>
      <c r="H658" s="68">
        <v>1</v>
      </c>
      <c r="I658" s="69">
        <v>25.02</v>
      </c>
      <c r="J658" s="69">
        <v>32.67</v>
      </c>
      <c r="K658" s="69">
        <v>15.99</v>
      </c>
      <c r="L658" s="69">
        <v>1217.47</v>
      </c>
      <c r="M658" s="69">
        <v>1217.47</v>
      </c>
      <c r="N658" s="41"/>
    </row>
    <row r="659" spans="1:14" x14ac:dyDescent="0.25">
      <c r="A659" s="47" t="s">
        <v>3877</v>
      </c>
      <c r="B659" s="57" t="s">
        <v>1241</v>
      </c>
      <c r="C659" s="60"/>
      <c r="D659" s="60"/>
      <c r="E659" s="59" t="s">
        <v>50</v>
      </c>
      <c r="F659" s="60"/>
      <c r="G659" s="61"/>
      <c r="H659" s="61"/>
      <c r="I659" s="61"/>
      <c r="J659" s="61"/>
      <c r="K659" s="61"/>
      <c r="L659" s="62">
        <v>3555.14</v>
      </c>
      <c r="M659" s="62">
        <v>3555.14</v>
      </c>
      <c r="N659" s="40"/>
    </row>
    <row r="660" spans="1:14" x14ac:dyDescent="0.25">
      <c r="A660" s="47" t="s">
        <v>3878</v>
      </c>
      <c r="B660" s="63" t="s">
        <v>1242</v>
      </c>
      <c r="C660" s="64" t="s">
        <v>104</v>
      </c>
      <c r="D660" s="65">
        <v>210102</v>
      </c>
      <c r="E660" s="66" t="s">
        <v>825</v>
      </c>
      <c r="F660" s="67" t="s">
        <v>106</v>
      </c>
      <c r="G660" s="68">
        <v>180.19</v>
      </c>
      <c r="H660" s="68">
        <v>1</v>
      </c>
      <c r="I660" s="69">
        <v>180.19</v>
      </c>
      <c r="J660" s="69">
        <v>2.98</v>
      </c>
      <c r="K660" s="69">
        <v>0.96</v>
      </c>
      <c r="L660" s="69">
        <v>709.94</v>
      </c>
      <c r="M660" s="69">
        <v>709.94</v>
      </c>
      <c r="N660" s="40"/>
    </row>
    <row r="661" spans="1:14" x14ac:dyDescent="0.25">
      <c r="A661" s="47" t="s">
        <v>3879</v>
      </c>
      <c r="B661" s="63" t="s">
        <v>1243</v>
      </c>
      <c r="C661" s="64" t="s">
        <v>104</v>
      </c>
      <c r="D661" s="65">
        <v>210515</v>
      </c>
      <c r="E661" s="66" t="s">
        <v>1244</v>
      </c>
      <c r="F661" s="67" t="s">
        <v>106</v>
      </c>
      <c r="G661" s="68">
        <v>180.19</v>
      </c>
      <c r="H661" s="68">
        <v>1</v>
      </c>
      <c r="I661" s="69">
        <v>180.19</v>
      </c>
      <c r="J661" s="69">
        <v>4.8</v>
      </c>
      <c r="K661" s="69">
        <v>10.99</v>
      </c>
      <c r="L661" s="69">
        <v>2845.2</v>
      </c>
      <c r="M661" s="69">
        <v>2845.2</v>
      </c>
      <c r="N661" s="40"/>
    </row>
    <row r="662" spans="1:14" x14ac:dyDescent="0.25">
      <c r="A662" s="47" t="s">
        <v>3880</v>
      </c>
      <c r="B662" s="57" t="s">
        <v>1245</v>
      </c>
      <c r="C662" s="60"/>
      <c r="D662" s="60"/>
      <c r="E662" s="59" t="s">
        <v>52</v>
      </c>
      <c r="F662" s="60"/>
      <c r="G662" s="61"/>
      <c r="H662" s="61"/>
      <c r="I662" s="61"/>
      <c r="J662" s="61"/>
      <c r="K662" s="61"/>
      <c r="L662" s="62">
        <v>29090.879999999997</v>
      </c>
      <c r="M662" s="62">
        <v>29090.879999999997</v>
      </c>
      <c r="N662" s="40"/>
    </row>
    <row r="663" spans="1:14" x14ac:dyDescent="0.25">
      <c r="A663" s="47" t="s">
        <v>3881</v>
      </c>
      <c r="B663" s="63" t="s">
        <v>1246</v>
      </c>
      <c r="C663" s="64" t="s">
        <v>104</v>
      </c>
      <c r="D663" s="65">
        <v>220902</v>
      </c>
      <c r="E663" s="66" t="s">
        <v>1247</v>
      </c>
      <c r="F663" s="67" t="s">
        <v>123</v>
      </c>
      <c r="G663" s="68">
        <v>14.04</v>
      </c>
      <c r="H663" s="68">
        <v>1</v>
      </c>
      <c r="I663" s="69">
        <v>14.04</v>
      </c>
      <c r="J663" s="69">
        <v>1.24</v>
      </c>
      <c r="K663" s="69">
        <v>6.6</v>
      </c>
      <c r="L663" s="69">
        <v>110.07</v>
      </c>
      <c r="M663" s="69">
        <v>110.07</v>
      </c>
      <c r="N663" s="40"/>
    </row>
    <row r="664" spans="1:14" x14ac:dyDescent="0.3">
      <c r="A664" s="47" t="s">
        <v>3882</v>
      </c>
      <c r="B664" s="63" t="s">
        <v>1248</v>
      </c>
      <c r="C664" s="64" t="s">
        <v>104</v>
      </c>
      <c r="D664" s="65">
        <v>220101</v>
      </c>
      <c r="E664" s="66" t="s">
        <v>1249</v>
      </c>
      <c r="F664" s="67" t="s">
        <v>106</v>
      </c>
      <c r="G664" s="68">
        <v>181.73</v>
      </c>
      <c r="H664" s="68">
        <v>1</v>
      </c>
      <c r="I664" s="69">
        <v>181.73</v>
      </c>
      <c r="J664" s="69">
        <v>22.27</v>
      </c>
      <c r="K664" s="69">
        <v>8.7899999999999991</v>
      </c>
      <c r="L664" s="69">
        <v>5644.53</v>
      </c>
      <c r="M664" s="69">
        <v>5644.53</v>
      </c>
      <c r="N664" s="41"/>
    </row>
    <row r="665" spans="1:14" x14ac:dyDescent="0.3">
      <c r="A665" s="47" t="s">
        <v>3883</v>
      </c>
      <c r="B665" s="63" t="s">
        <v>1250</v>
      </c>
      <c r="C665" s="64" t="s">
        <v>104</v>
      </c>
      <c r="D665" s="65">
        <v>221101</v>
      </c>
      <c r="E665" s="66" t="s">
        <v>1251</v>
      </c>
      <c r="F665" s="67" t="s">
        <v>106</v>
      </c>
      <c r="G665" s="68">
        <v>181.73</v>
      </c>
      <c r="H665" s="68">
        <v>1</v>
      </c>
      <c r="I665" s="69">
        <v>181.73</v>
      </c>
      <c r="J665" s="69">
        <v>56.32</v>
      </c>
      <c r="K665" s="69">
        <v>14.49</v>
      </c>
      <c r="L665" s="69">
        <v>12868.3</v>
      </c>
      <c r="M665" s="69">
        <v>12868.3</v>
      </c>
      <c r="N665" s="41"/>
    </row>
    <row r="666" spans="1:14" x14ac:dyDescent="0.25">
      <c r="A666" s="47" t="s">
        <v>3884</v>
      </c>
      <c r="B666" s="63" t="s">
        <v>1252</v>
      </c>
      <c r="C666" s="64" t="s">
        <v>104</v>
      </c>
      <c r="D666" s="65">
        <v>221102</v>
      </c>
      <c r="E666" s="66" t="s">
        <v>1253</v>
      </c>
      <c r="F666" s="67" t="s">
        <v>123</v>
      </c>
      <c r="G666" s="68">
        <v>49.3</v>
      </c>
      <c r="H666" s="68">
        <v>1</v>
      </c>
      <c r="I666" s="69">
        <v>49.3</v>
      </c>
      <c r="J666" s="69">
        <v>14.69</v>
      </c>
      <c r="K666" s="69">
        <v>0</v>
      </c>
      <c r="L666" s="69">
        <v>724.21</v>
      </c>
      <c r="M666" s="69">
        <v>724.21</v>
      </c>
      <c r="N666" s="40"/>
    </row>
    <row r="667" spans="1:14" x14ac:dyDescent="0.25">
      <c r="A667" s="47" t="s">
        <v>3885</v>
      </c>
      <c r="B667" s="63" t="s">
        <v>1254</v>
      </c>
      <c r="C667" s="64" t="s">
        <v>104</v>
      </c>
      <c r="D667" s="65">
        <v>221104</v>
      </c>
      <c r="E667" s="66" t="s">
        <v>1255</v>
      </c>
      <c r="F667" s="67" t="s">
        <v>106</v>
      </c>
      <c r="G667" s="68">
        <v>185.18</v>
      </c>
      <c r="H667" s="68">
        <v>1</v>
      </c>
      <c r="I667" s="69">
        <v>185.18</v>
      </c>
      <c r="J667" s="69">
        <v>29.5</v>
      </c>
      <c r="K667" s="69">
        <v>0</v>
      </c>
      <c r="L667" s="69">
        <v>5462.81</v>
      </c>
      <c r="M667" s="69">
        <v>5462.81</v>
      </c>
      <c r="N667" s="40"/>
    </row>
    <row r="668" spans="1:14" ht="24" x14ac:dyDescent="0.3">
      <c r="A668" s="47" t="s">
        <v>3886</v>
      </c>
      <c r="B668" s="63" t="s">
        <v>1256</v>
      </c>
      <c r="C668" s="64" t="s">
        <v>104</v>
      </c>
      <c r="D668" s="65">
        <v>220100</v>
      </c>
      <c r="E668" s="70" t="s">
        <v>3187</v>
      </c>
      <c r="F668" s="67" t="s">
        <v>106</v>
      </c>
      <c r="G668" s="68">
        <v>60.05</v>
      </c>
      <c r="H668" s="68">
        <v>1</v>
      </c>
      <c r="I668" s="69">
        <v>60.05</v>
      </c>
      <c r="J668" s="69">
        <v>39.92</v>
      </c>
      <c r="K668" s="69">
        <v>31.37</v>
      </c>
      <c r="L668" s="69">
        <v>4280.96</v>
      </c>
      <c r="M668" s="69">
        <v>4280.96</v>
      </c>
      <c r="N668" s="41"/>
    </row>
    <row r="669" spans="1:14" x14ac:dyDescent="0.25">
      <c r="A669" s="47" t="s">
        <v>3887</v>
      </c>
      <c r="B669" s="57" t="s">
        <v>1257</v>
      </c>
      <c r="C669" s="60"/>
      <c r="D669" s="60"/>
      <c r="E669" s="59" t="s">
        <v>54</v>
      </c>
      <c r="F669" s="60"/>
      <c r="G669" s="61"/>
      <c r="H669" s="61"/>
      <c r="I669" s="61"/>
      <c r="J669" s="61"/>
      <c r="K669" s="61"/>
      <c r="L669" s="62">
        <v>1266.42</v>
      </c>
      <c r="M669" s="62">
        <v>1266.42</v>
      </c>
      <c r="N669" s="40"/>
    </row>
    <row r="670" spans="1:14" x14ac:dyDescent="0.25">
      <c r="A670" s="47" t="s">
        <v>3888</v>
      </c>
      <c r="B670" s="63" t="s">
        <v>1258</v>
      </c>
      <c r="C670" s="64" t="s">
        <v>104</v>
      </c>
      <c r="D670" s="65">
        <v>230174</v>
      </c>
      <c r="E670" s="66" t="s">
        <v>1259</v>
      </c>
      <c r="F670" s="67" t="s">
        <v>101</v>
      </c>
      <c r="G670" s="68">
        <v>6</v>
      </c>
      <c r="H670" s="68">
        <v>1</v>
      </c>
      <c r="I670" s="69">
        <v>6</v>
      </c>
      <c r="J670" s="69">
        <v>77.22</v>
      </c>
      <c r="K670" s="69">
        <v>10.37</v>
      </c>
      <c r="L670" s="69">
        <v>525.54</v>
      </c>
      <c r="M670" s="69">
        <v>525.54</v>
      </c>
      <c r="N670" s="40"/>
    </row>
    <row r="671" spans="1:14" x14ac:dyDescent="0.25">
      <c r="A671" s="47" t="s">
        <v>3889</v>
      </c>
      <c r="B671" s="63" t="s">
        <v>1260</v>
      </c>
      <c r="C671" s="64" t="s">
        <v>104</v>
      </c>
      <c r="D671" s="65">
        <v>230176</v>
      </c>
      <c r="E671" s="66" t="s">
        <v>1261</v>
      </c>
      <c r="F671" s="67" t="s">
        <v>101</v>
      </c>
      <c r="G671" s="68">
        <v>6</v>
      </c>
      <c r="H671" s="68">
        <v>1</v>
      </c>
      <c r="I671" s="69">
        <v>6</v>
      </c>
      <c r="J671" s="69">
        <v>113.11</v>
      </c>
      <c r="K671" s="69">
        <v>10.37</v>
      </c>
      <c r="L671" s="69">
        <v>740.88</v>
      </c>
      <c r="M671" s="69">
        <v>740.88</v>
      </c>
      <c r="N671" s="40"/>
    </row>
    <row r="672" spans="1:14" x14ac:dyDescent="0.25">
      <c r="A672" s="47" t="s">
        <v>3890</v>
      </c>
      <c r="B672" s="57" t="s">
        <v>1262</v>
      </c>
      <c r="C672" s="60"/>
      <c r="D672" s="60"/>
      <c r="E672" s="59" t="s">
        <v>60</v>
      </c>
      <c r="F672" s="60"/>
      <c r="G672" s="61"/>
      <c r="H672" s="61"/>
      <c r="I672" s="61"/>
      <c r="J672" s="61"/>
      <c r="K672" s="61"/>
      <c r="L672" s="62">
        <v>17179.66</v>
      </c>
      <c r="M672" s="62">
        <v>17179.66</v>
      </c>
      <c r="N672" s="40"/>
    </row>
    <row r="673" spans="1:14" x14ac:dyDescent="0.25">
      <c r="A673" s="47" t="s">
        <v>3891</v>
      </c>
      <c r="B673" s="72" t="s">
        <v>1263</v>
      </c>
      <c r="C673" s="73"/>
      <c r="D673" s="73"/>
      <c r="E673" s="74" t="s">
        <v>1264</v>
      </c>
      <c r="F673" s="73"/>
      <c r="G673" s="75"/>
      <c r="H673" s="75"/>
      <c r="I673" s="75"/>
      <c r="J673" s="75"/>
      <c r="K673" s="75"/>
      <c r="L673" s="76">
        <v>5869.8899999999994</v>
      </c>
      <c r="M673" s="76">
        <v>5869.8899999999994</v>
      </c>
      <c r="N673" s="40"/>
    </row>
    <row r="674" spans="1:14" x14ac:dyDescent="0.25">
      <c r="A674" s="47" t="s">
        <v>3892</v>
      </c>
      <c r="B674" s="63" t="s">
        <v>1265</v>
      </c>
      <c r="C674" s="64" t="s">
        <v>104</v>
      </c>
      <c r="D674" s="65">
        <v>261300</v>
      </c>
      <c r="E674" s="66" t="s">
        <v>1266</v>
      </c>
      <c r="F674" s="67" t="s">
        <v>106</v>
      </c>
      <c r="G674" s="68">
        <v>304.14</v>
      </c>
      <c r="H674" s="68">
        <v>1</v>
      </c>
      <c r="I674" s="69">
        <v>304.14</v>
      </c>
      <c r="J674" s="69">
        <v>1.74</v>
      </c>
      <c r="K674" s="69">
        <v>7.66</v>
      </c>
      <c r="L674" s="69">
        <v>2858.91</v>
      </c>
      <c r="M674" s="69">
        <v>2858.91</v>
      </c>
      <c r="N674" s="40"/>
    </row>
    <row r="675" spans="1:14" x14ac:dyDescent="0.25">
      <c r="A675" s="47" t="s">
        <v>3893</v>
      </c>
      <c r="B675" s="63" t="s">
        <v>1267</v>
      </c>
      <c r="C675" s="64" t="s">
        <v>104</v>
      </c>
      <c r="D675" s="65">
        <v>261001</v>
      </c>
      <c r="E675" s="66" t="s">
        <v>1268</v>
      </c>
      <c r="F675" s="67" t="s">
        <v>106</v>
      </c>
      <c r="G675" s="68">
        <v>304.14</v>
      </c>
      <c r="H675" s="68">
        <v>1</v>
      </c>
      <c r="I675" s="69">
        <v>304.14</v>
      </c>
      <c r="J675" s="69">
        <v>3.68</v>
      </c>
      <c r="K675" s="69">
        <v>6.22</v>
      </c>
      <c r="L675" s="69">
        <v>3010.98</v>
      </c>
      <c r="M675" s="69">
        <v>3010.98</v>
      </c>
      <c r="N675" s="40"/>
    </row>
    <row r="676" spans="1:14" x14ac:dyDescent="0.25">
      <c r="A676" s="47" t="s">
        <v>3894</v>
      </c>
      <c r="B676" s="72" t="s">
        <v>1269</v>
      </c>
      <c r="C676" s="73"/>
      <c r="D676" s="73"/>
      <c r="E676" s="74" t="s">
        <v>1270</v>
      </c>
      <c r="F676" s="73"/>
      <c r="G676" s="75"/>
      <c r="H676" s="75"/>
      <c r="I676" s="75"/>
      <c r="J676" s="75"/>
      <c r="K676" s="75"/>
      <c r="L676" s="76">
        <v>2556.88</v>
      </c>
      <c r="M676" s="76">
        <v>2556.88</v>
      </c>
      <c r="N676" s="40"/>
    </row>
    <row r="677" spans="1:14" x14ac:dyDescent="0.25">
      <c r="A677" s="47" t="s">
        <v>3895</v>
      </c>
      <c r="B677" s="63" t="s">
        <v>1271</v>
      </c>
      <c r="C677" s="64" t="s">
        <v>104</v>
      </c>
      <c r="D677" s="65">
        <v>261301</v>
      </c>
      <c r="E677" s="66" t="s">
        <v>1272</v>
      </c>
      <c r="F677" s="67" t="s">
        <v>106</v>
      </c>
      <c r="G677" s="68">
        <v>180.19</v>
      </c>
      <c r="H677" s="68">
        <v>1</v>
      </c>
      <c r="I677" s="69">
        <v>180.19</v>
      </c>
      <c r="J677" s="69">
        <v>1.1100000000000001</v>
      </c>
      <c r="K677" s="69">
        <v>5.31</v>
      </c>
      <c r="L677" s="69">
        <v>1156.81</v>
      </c>
      <c r="M677" s="69">
        <v>1156.81</v>
      </c>
      <c r="N677" s="40"/>
    </row>
    <row r="678" spans="1:14" x14ac:dyDescent="0.25">
      <c r="A678" s="47" t="s">
        <v>3896</v>
      </c>
      <c r="B678" s="63" t="s">
        <v>1273</v>
      </c>
      <c r="C678" s="64" t="s">
        <v>104</v>
      </c>
      <c r="D678" s="65">
        <v>261307</v>
      </c>
      <c r="E678" s="66" t="s">
        <v>1274</v>
      </c>
      <c r="F678" s="67" t="s">
        <v>106</v>
      </c>
      <c r="G678" s="68">
        <v>180.19</v>
      </c>
      <c r="H678" s="68">
        <v>1</v>
      </c>
      <c r="I678" s="69">
        <v>180.19</v>
      </c>
      <c r="J678" s="69">
        <v>3.29</v>
      </c>
      <c r="K678" s="69">
        <v>4.4800000000000004</v>
      </c>
      <c r="L678" s="69">
        <v>1400.07</v>
      </c>
      <c r="M678" s="69">
        <v>1400.07</v>
      </c>
      <c r="N678" s="40"/>
    </row>
    <row r="679" spans="1:14" x14ac:dyDescent="0.25">
      <c r="A679" s="47" t="s">
        <v>3897</v>
      </c>
      <c r="B679" s="72" t="s">
        <v>1275</v>
      </c>
      <c r="C679" s="73"/>
      <c r="D679" s="73"/>
      <c r="E679" s="74" t="s">
        <v>1276</v>
      </c>
      <c r="F679" s="73"/>
      <c r="G679" s="75"/>
      <c r="H679" s="75"/>
      <c r="I679" s="75"/>
      <c r="J679" s="75"/>
      <c r="K679" s="75"/>
      <c r="L679" s="76">
        <v>2182.36</v>
      </c>
      <c r="M679" s="76">
        <v>2182.36</v>
      </c>
      <c r="N679" s="40"/>
    </row>
    <row r="680" spans="1:14" x14ac:dyDescent="0.25">
      <c r="A680" s="47" t="s">
        <v>3898</v>
      </c>
      <c r="B680" s="63" t="s">
        <v>1277</v>
      </c>
      <c r="C680" s="64" t="s">
        <v>104</v>
      </c>
      <c r="D680" s="65">
        <v>261000</v>
      </c>
      <c r="E680" s="66" t="s">
        <v>838</v>
      </c>
      <c r="F680" s="67" t="s">
        <v>106</v>
      </c>
      <c r="G680" s="68">
        <v>200.77</v>
      </c>
      <c r="H680" s="68">
        <v>1</v>
      </c>
      <c r="I680" s="69">
        <v>200.77</v>
      </c>
      <c r="J680" s="69">
        <v>4.62</v>
      </c>
      <c r="K680" s="69">
        <v>6.25</v>
      </c>
      <c r="L680" s="69">
        <v>2182.36</v>
      </c>
      <c r="M680" s="69">
        <v>2182.36</v>
      </c>
      <c r="N680" s="40"/>
    </row>
    <row r="681" spans="1:14" x14ac:dyDescent="0.25">
      <c r="A681" s="47" t="s">
        <v>3899</v>
      </c>
      <c r="B681" s="72" t="s">
        <v>1278</v>
      </c>
      <c r="C681" s="73"/>
      <c r="D681" s="73"/>
      <c r="E681" s="74" t="s">
        <v>1279</v>
      </c>
      <c r="F681" s="73"/>
      <c r="G681" s="75"/>
      <c r="H681" s="75"/>
      <c r="I681" s="75"/>
      <c r="J681" s="75"/>
      <c r="K681" s="75"/>
      <c r="L681" s="76">
        <v>3389.97</v>
      </c>
      <c r="M681" s="76">
        <v>3389.97</v>
      </c>
      <c r="N681" s="40"/>
    </row>
    <row r="682" spans="1:14" x14ac:dyDescent="0.3">
      <c r="A682" s="47" t="s">
        <v>3900</v>
      </c>
      <c r="B682" s="63" t="s">
        <v>1280</v>
      </c>
      <c r="C682" s="64" t="s">
        <v>104</v>
      </c>
      <c r="D682" s="65">
        <v>261602</v>
      </c>
      <c r="E682" s="66" t="s">
        <v>730</v>
      </c>
      <c r="F682" s="67" t="s">
        <v>106</v>
      </c>
      <c r="G682" s="68">
        <v>160.51</v>
      </c>
      <c r="H682" s="68">
        <v>1</v>
      </c>
      <c r="I682" s="69">
        <v>160.51</v>
      </c>
      <c r="J682" s="69">
        <v>9.39</v>
      </c>
      <c r="K682" s="69">
        <v>11.73</v>
      </c>
      <c r="L682" s="69">
        <v>3389.97</v>
      </c>
      <c r="M682" s="69">
        <v>3389.97</v>
      </c>
      <c r="N682" s="41"/>
    </row>
    <row r="683" spans="1:14" x14ac:dyDescent="0.25">
      <c r="A683" s="47" t="s">
        <v>3901</v>
      </c>
      <c r="B683" s="72" t="s">
        <v>1281</v>
      </c>
      <c r="C683" s="73"/>
      <c r="D683" s="73"/>
      <c r="E683" s="74" t="s">
        <v>70</v>
      </c>
      <c r="F683" s="73"/>
      <c r="G683" s="75"/>
      <c r="H683" s="75"/>
      <c r="I683" s="75"/>
      <c r="J683" s="75"/>
      <c r="K683" s="75"/>
      <c r="L683" s="76">
        <v>2917.19</v>
      </c>
      <c r="M683" s="76">
        <v>2917.19</v>
      </c>
      <c r="N683" s="40"/>
    </row>
    <row r="684" spans="1:14" x14ac:dyDescent="0.25">
      <c r="A684" s="47" t="s">
        <v>3902</v>
      </c>
      <c r="B684" s="63" t="s">
        <v>1282</v>
      </c>
      <c r="C684" s="64" t="s">
        <v>104</v>
      </c>
      <c r="D684" s="65">
        <v>261609</v>
      </c>
      <c r="E684" s="66" t="s">
        <v>1283</v>
      </c>
      <c r="F684" s="67" t="s">
        <v>106</v>
      </c>
      <c r="G684" s="68">
        <v>255.67</v>
      </c>
      <c r="H684" s="68">
        <v>1</v>
      </c>
      <c r="I684" s="69">
        <v>255.67</v>
      </c>
      <c r="J684" s="69">
        <v>8.3000000000000007</v>
      </c>
      <c r="K684" s="69">
        <v>3.11</v>
      </c>
      <c r="L684" s="69">
        <v>2917.19</v>
      </c>
      <c r="M684" s="69">
        <v>2917.19</v>
      </c>
      <c r="N684" s="40"/>
    </row>
    <row r="685" spans="1:14" x14ac:dyDescent="0.25">
      <c r="A685" s="47" t="s">
        <v>3903</v>
      </c>
      <c r="B685" s="72" t="s">
        <v>1284</v>
      </c>
      <c r="C685" s="73"/>
      <c r="D685" s="73"/>
      <c r="E685" s="74" t="s">
        <v>718</v>
      </c>
      <c r="F685" s="73"/>
      <c r="G685" s="75"/>
      <c r="H685" s="75"/>
      <c r="I685" s="75"/>
      <c r="J685" s="75"/>
      <c r="K685" s="75"/>
      <c r="L685" s="76">
        <v>263.37</v>
      </c>
      <c r="M685" s="76">
        <v>263.37</v>
      </c>
      <c r="N685" s="40"/>
    </row>
    <row r="686" spans="1:14" x14ac:dyDescent="0.25">
      <c r="A686" s="47" t="s">
        <v>3904</v>
      </c>
      <c r="B686" s="63" t="s">
        <v>1285</v>
      </c>
      <c r="C686" s="64" t="s">
        <v>104</v>
      </c>
      <c r="D686" s="65">
        <v>261703</v>
      </c>
      <c r="E686" s="66" t="s">
        <v>733</v>
      </c>
      <c r="F686" s="67" t="s">
        <v>106</v>
      </c>
      <c r="G686" s="68">
        <v>25.3</v>
      </c>
      <c r="H686" s="68">
        <v>1</v>
      </c>
      <c r="I686" s="69">
        <v>25.3</v>
      </c>
      <c r="J686" s="69">
        <v>3.39</v>
      </c>
      <c r="K686" s="69">
        <v>7.02</v>
      </c>
      <c r="L686" s="69">
        <v>263.37</v>
      </c>
      <c r="M686" s="69">
        <v>263.37</v>
      </c>
      <c r="N686" s="40"/>
    </row>
    <row r="687" spans="1:14" x14ac:dyDescent="0.25">
      <c r="A687" s="47" t="s">
        <v>3905</v>
      </c>
      <c r="B687" s="57" t="s">
        <v>1286</v>
      </c>
      <c r="C687" s="60"/>
      <c r="D687" s="60"/>
      <c r="E687" s="59" t="s">
        <v>62</v>
      </c>
      <c r="F687" s="60"/>
      <c r="G687" s="61"/>
      <c r="H687" s="61"/>
      <c r="I687" s="61"/>
      <c r="J687" s="61"/>
      <c r="K687" s="61"/>
      <c r="L687" s="62">
        <v>2974.84</v>
      </c>
      <c r="M687" s="62">
        <v>2974.84</v>
      </c>
      <c r="N687" s="40"/>
    </row>
    <row r="688" spans="1:14" x14ac:dyDescent="0.25">
      <c r="A688" s="47" t="s">
        <v>3906</v>
      </c>
      <c r="B688" s="63" t="s">
        <v>1287</v>
      </c>
      <c r="C688" s="64" t="s">
        <v>104</v>
      </c>
      <c r="D688" s="65">
        <v>270501</v>
      </c>
      <c r="E688" s="66" t="s">
        <v>114</v>
      </c>
      <c r="F688" s="67" t="s">
        <v>106</v>
      </c>
      <c r="G688" s="68">
        <v>197.99</v>
      </c>
      <c r="H688" s="68">
        <v>1</v>
      </c>
      <c r="I688" s="69">
        <v>197.99</v>
      </c>
      <c r="J688" s="69">
        <v>1.31</v>
      </c>
      <c r="K688" s="69">
        <v>1.61</v>
      </c>
      <c r="L688" s="69">
        <v>578.13</v>
      </c>
      <c r="M688" s="69">
        <v>578.13</v>
      </c>
      <c r="N688" s="40"/>
    </row>
    <row r="689" spans="1:14" x14ac:dyDescent="0.3">
      <c r="A689" s="47" t="s">
        <v>3907</v>
      </c>
      <c r="B689" s="63" t="s">
        <v>1288</v>
      </c>
      <c r="C689" s="64" t="s">
        <v>104</v>
      </c>
      <c r="D689" s="65">
        <v>271307</v>
      </c>
      <c r="E689" s="66" t="s">
        <v>1289</v>
      </c>
      <c r="F689" s="67" t="s">
        <v>123</v>
      </c>
      <c r="G689" s="68">
        <v>6.38</v>
      </c>
      <c r="H689" s="68">
        <v>1</v>
      </c>
      <c r="I689" s="69">
        <v>6.38</v>
      </c>
      <c r="J689" s="69">
        <v>202.63</v>
      </c>
      <c r="K689" s="69">
        <v>97.44</v>
      </c>
      <c r="L689" s="69">
        <v>1914.44</v>
      </c>
      <c r="M689" s="69">
        <v>1914.44</v>
      </c>
      <c r="N689" s="41"/>
    </row>
    <row r="690" spans="1:14" x14ac:dyDescent="0.25">
      <c r="A690" s="47" t="s">
        <v>3908</v>
      </c>
      <c r="B690" s="63" t="s">
        <v>1290</v>
      </c>
      <c r="C690" s="64" t="s">
        <v>104</v>
      </c>
      <c r="D690" s="65">
        <v>271608</v>
      </c>
      <c r="E690" s="66" t="s">
        <v>1291</v>
      </c>
      <c r="F690" s="67" t="s">
        <v>106</v>
      </c>
      <c r="G690" s="68">
        <v>1.1000000000000001</v>
      </c>
      <c r="H690" s="68">
        <v>1</v>
      </c>
      <c r="I690" s="69">
        <v>1.1000000000000001</v>
      </c>
      <c r="J690" s="69">
        <v>397.9</v>
      </c>
      <c r="K690" s="69">
        <v>40.53</v>
      </c>
      <c r="L690" s="69">
        <v>482.27</v>
      </c>
      <c r="M690" s="69">
        <v>482.27</v>
      </c>
      <c r="N690" s="40"/>
    </row>
    <row r="691" spans="1:14" x14ac:dyDescent="0.25">
      <c r="A691" s="47" t="s">
        <v>3909</v>
      </c>
      <c r="B691" s="51">
        <v>6</v>
      </c>
      <c r="C691" s="71"/>
      <c r="D691" s="71"/>
      <c r="E691" s="53" t="s">
        <v>8</v>
      </c>
      <c r="F691" s="54" t="s">
        <v>101</v>
      </c>
      <c r="G691" s="55">
        <v>1</v>
      </c>
      <c r="H691" s="55">
        <v>1</v>
      </c>
      <c r="I691" s="56"/>
      <c r="J691" s="56"/>
      <c r="K691" s="56"/>
      <c r="L691" s="55">
        <v>337255.75000000006</v>
      </c>
      <c r="M691" s="55">
        <v>337255.75000000006</v>
      </c>
      <c r="N691" s="40"/>
    </row>
    <row r="692" spans="1:14" x14ac:dyDescent="0.25">
      <c r="A692" s="47" t="s">
        <v>3910</v>
      </c>
      <c r="B692" s="57" t="s">
        <v>1292</v>
      </c>
      <c r="C692" s="60"/>
      <c r="D692" s="60"/>
      <c r="E692" s="59" t="s">
        <v>20</v>
      </c>
      <c r="F692" s="60"/>
      <c r="G692" s="61"/>
      <c r="H692" s="61"/>
      <c r="I692" s="61"/>
      <c r="J692" s="61"/>
      <c r="K692" s="61"/>
      <c r="L692" s="62">
        <v>954.7</v>
      </c>
      <c r="M692" s="62">
        <v>954.7</v>
      </c>
      <c r="N692" s="40"/>
    </row>
    <row r="693" spans="1:14" ht="24" x14ac:dyDescent="0.3">
      <c r="A693" s="47" t="s">
        <v>3911</v>
      </c>
      <c r="B693" s="63" t="s">
        <v>1293</v>
      </c>
      <c r="C693" s="64" t="s">
        <v>104</v>
      </c>
      <c r="D693" s="65">
        <v>20701</v>
      </c>
      <c r="E693" s="66" t="s">
        <v>877</v>
      </c>
      <c r="F693" s="67" t="s">
        <v>106</v>
      </c>
      <c r="G693" s="68">
        <v>224.11</v>
      </c>
      <c r="H693" s="68">
        <v>1</v>
      </c>
      <c r="I693" s="69">
        <v>224.11</v>
      </c>
      <c r="J693" s="69">
        <v>2.98</v>
      </c>
      <c r="K693" s="69">
        <v>1.28</v>
      </c>
      <c r="L693" s="69">
        <v>954.7</v>
      </c>
      <c r="M693" s="69">
        <v>954.7</v>
      </c>
      <c r="N693" s="41"/>
    </row>
    <row r="694" spans="1:14" x14ac:dyDescent="0.25">
      <c r="A694" s="47" t="s">
        <v>3912</v>
      </c>
      <c r="B694" s="57" t="s">
        <v>1294</v>
      </c>
      <c r="C694" s="60"/>
      <c r="D694" s="60"/>
      <c r="E694" s="59" t="s">
        <v>22</v>
      </c>
      <c r="F694" s="60"/>
      <c r="G694" s="61"/>
      <c r="H694" s="61"/>
      <c r="I694" s="61"/>
      <c r="J694" s="61"/>
      <c r="K694" s="61"/>
      <c r="L694" s="62">
        <v>568.91</v>
      </c>
      <c r="M694" s="62">
        <v>568.91</v>
      </c>
      <c r="N694" s="40"/>
    </row>
    <row r="695" spans="1:14" x14ac:dyDescent="0.25">
      <c r="A695" s="47" t="s">
        <v>3913</v>
      </c>
      <c r="B695" s="63" t="s">
        <v>1295</v>
      </c>
      <c r="C695" s="64" t="s">
        <v>104</v>
      </c>
      <c r="D695" s="65">
        <v>30101</v>
      </c>
      <c r="E695" s="66" t="s">
        <v>782</v>
      </c>
      <c r="F695" s="67" t="s">
        <v>145</v>
      </c>
      <c r="G695" s="68">
        <v>15.69</v>
      </c>
      <c r="H695" s="68">
        <v>1</v>
      </c>
      <c r="I695" s="69">
        <v>15.69</v>
      </c>
      <c r="J695" s="69">
        <v>28.5</v>
      </c>
      <c r="K695" s="69">
        <v>7.76</v>
      </c>
      <c r="L695" s="69">
        <v>568.91</v>
      </c>
      <c r="M695" s="69">
        <v>568.91</v>
      </c>
      <c r="N695" s="40"/>
    </row>
    <row r="696" spans="1:14" x14ac:dyDescent="0.25">
      <c r="A696" s="47" t="s">
        <v>3914</v>
      </c>
      <c r="B696" s="57" t="s">
        <v>1296</v>
      </c>
      <c r="C696" s="60"/>
      <c r="D696" s="60"/>
      <c r="E696" s="59" t="s">
        <v>24</v>
      </c>
      <c r="F696" s="60"/>
      <c r="G696" s="61"/>
      <c r="H696" s="61"/>
      <c r="I696" s="61"/>
      <c r="J696" s="61"/>
      <c r="K696" s="61"/>
      <c r="L696" s="62">
        <v>1445.5</v>
      </c>
      <c r="M696" s="62">
        <v>1445.5</v>
      </c>
      <c r="N696" s="40"/>
    </row>
    <row r="697" spans="1:14" ht="24" x14ac:dyDescent="0.3">
      <c r="A697" s="47" t="s">
        <v>3915</v>
      </c>
      <c r="B697" s="63" t="s">
        <v>1297</v>
      </c>
      <c r="C697" s="64" t="s">
        <v>104</v>
      </c>
      <c r="D697" s="65">
        <v>41140</v>
      </c>
      <c r="E697" s="70" t="s">
        <v>3188</v>
      </c>
      <c r="F697" s="67" t="s">
        <v>106</v>
      </c>
      <c r="G697" s="68">
        <v>224.11</v>
      </c>
      <c r="H697" s="68">
        <v>1</v>
      </c>
      <c r="I697" s="69">
        <v>224.11</v>
      </c>
      <c r="J697" s="69">
        <v>0</v>
      </c>
      <c r="K697" s="69">
        <v>2.15</v>
      </c>
      <c r="L697" s="69">
        <v>481.83</v>
      </c>
      <c r="M697" s="69">
        <v>481.83</v>
      </c>
      <c r="N697" s="41"/>
    </row>
    <row r="698" spans="1:14" x14ac:dyDescent="0.25">
      <c r="A698" s="47" t="s">
        <v>3916</v>
      </c>
      <c r="B698" s="63" t="s">
        <v>1298</v>
      </c>
      <c r="C698" s="64" t="s">
        <v>104</v>
      </c>
      <c r="D698" s="65">
        <v>41002</v>
      </c>
      <c r="E698" s="66" t="s">
        <v>787</v>
      </c>
      <c r="F698" s="67" t="s">
        <v>106</v>
      </c>
      <c r="G698" s="68">
        <v>224.11</v>
      </c>
      <c r="H698" s="68">
        <v>1</v>
      </c>
      <c r="I698" s="69">
        <v>224.11</v>
      </c>
      <c r="J698" s="69">
        <v>0</v>
      </c>
      <c r="K698" s="69">
        <v>4.3</v>
      </c>
      <c r="L698" s="69">
        <v>963.67</v>
      </c>
      <c r="M698" s="69">
        <v>963.67</v>
      </c>
      <c r="N698" s="40"/>
    </row>
    <row r="699" spans="1:14" x14ac:dyDescent="0.25">
      <c r="A699" s="47" t="s">
        <v>3917</v>
      </c>
      <c r="B699" s="57" t="s">
        <v>1299</v>
      </c>
      <c r="C699" s="60"/>
      <c r="D699" s="60"/>
      <c r="E699" s="59" t="s">
        <v>26</v>
      </c>
      <c r="F699" s="60"/>
      <c r="G699" s="61"/>
      <c r="H699" s="61"/>
      <c r="I699" s="61"/>
      <c r="J699" s="61"/>
      <c r="K699" s="61"/>
      <c r="L699" s="62">
        <v>24481.47</v>
      </c>
      <c r="M699" s="62">
        <v>24481.47</v>
      </c>
      <c r="N699" s="40"/>
    </row>
    <row r="700" spans="1:14" x14ac:dyDescent="0.25">
      <c r="A700" s="47" t="s">
        <v>3918</v>
      </c>
      <c r="B700" s="72" t="s">
        <v>1300</v>
      </c>
      <c r="C700" s="73"/>
      <c r="D700" s="73"/>
      <c r="E700" s="74" t="s">
        <v>885</v>
      </c>
      <c r="F700" s="73"/>
      <c r="G700" s="75"/>
      <c r="H700" s="75"/>
      <c r="I700" s="75"/>
      <c r="J700" s="75"/>
      <c r="K700" s="75"/>
      <c r="L700" s="76">
        <v>15614.31</v>
      </c>
      <c r="M700" s="76">
        <v>15614.31</v>
      </c>
      <c r="N700" s="40"/>
    </row>
    <row r="701" spans="1:14" x14ac:dyDescent="0.25">
      <c r="A701" s="47" t="s">
        <v>3919</v>
      </c>
      <c r="B701" s="63" t="s">
        <v>1301</v>
      </c>
      <c r="C701" s="64" t="s">
        <v>104</v>
      </c>
      <c r="D701" s="65">
        <v>50302</v>
      </c>
      <c r="E701" s="66" t="s">
        <v>887</v>
      </c>
      <c r="F701" s="67" t="s">
        <v>123</v>
      </c>
      <c r="G701" s="68">
        <v>195</v>
      </c>
      <c r="H701" s="68">
        <v>1</v>
      </c>
      <c r="I701" s="69">
        <v>195</v>
      </c>
      <c r="J701" s="69">
        <v>26.69</v>
      </c>
      <c r="K701" s="69">
        <v>30.06</v>
      </c>
      <c r="L701" s="69">
        <v>11066.25</v>
      </c>
      <c r="M701" s="69">
        <v>11066.25</v>
      </c>
      <c r="N701" s="40"/>
    </row>
    <row r="702" spans="1:14" x14ac:dyDescent="0.25">
      <c r="A702" s="47" t="s">
        <v>3920</v>
      </c>
      <c r="B702" s="63" t="s">
        <v>1302</v>
      </c>
      <c r="C702" s="64" t="s">
        <v>104</v>
      </c>
      <c r="D702" s="65">
        <v>52014</v>
      </c>
      <c r="E702" s="66" t="s">
        <v>797</v>
      </c>
      <c r="F702" s="67" t="s">
        <v>795</v>
      </c>
      <c r="G702" s="68">
        <v>87.36</v>
      </c>
      <c r="H702" s="68">
        <v>1</v>
      </c>
      <c r="I702" s="69">
        <v>87.36</v>
      </c>
      <c r="J702" s="69">
        <v>10.88</v>
      </c>
      <c r="K702" s="69">
        <v>2.0699999999999998</v>
      </c>
      <c r="L702" s="69">
        <v>1131.31</v>
      </c>
      <c r="M702" s="69">
        <v>1131.31</v>
      </c>
      <c r="N702" s="40"/>
    </row>
    <row r="703" spans="1:14" x14ac:dyDescent="0.25">
      <c r="A703" s="47" t="s">
        <v>3921</v>
      </c>
      <c r="B703" s="63" t="s">
        <v>1303</v>
      </c>
      <c r="C703" s="64" t="s">
        <v>104</v>
      </c>
      <c r="D703" s="65">
        <v>52005</v>
      </c>
      <c r="E703" s="66" t="s">
        <v>890</v>
      </c>
      <c r="F703" s="67" t="s">
        <v>795</v>
      </c>
      <c r="G703" s="68">
        <v>339.3</v>
      </c>
      <c r="H703" s="68">
        <v>1</v>
      </c>
      <c r="I703" s="69">
        <v>339.3</v>
      </c>
      <c r="J703" s="69">
        <v>7.7</v>
      </c>
      <c r="K703" s="69">
        <v>2.37</v>
      </c>
      <c r="L703" s="69">
        <v>3416.75</v>
      </c>
      <c r="M703" s="69">
        <v>3416.75</v>
      </c>
      <c r="N703" s="40"/>
    </row>
    <row r="704" spans="1:14" x14ac:dyDescent="0.25">
      <c r="A704" s="47" t="s">
        <v>3922</v>
      </c>
      <c r="B704" s="72" t="s">
        <v>1304</v>
      </c>
      <c r="C704" s="73"/>
      <c r="D704" s="73"/>
      <c r="E704" s="74" t="s">
        <v>892</v>
      </c>
      <c r="F704" s="73"/>
      <c r="G704" s="75"/>
      <c r="H704" s="75"/>
      <c r="I704" s="75"/>
      <c r="J704" s="75"/>
      <c r="K704" s="75"/>
      <c r="L704" s="76">
        <v>6532.06</v>
      </c>
      <c r="M704" s="76">
        <v>6532.06</v>
      </c>
      <c r="N704" s="40"/>
    </row>
    <row r="705" spans="1:14" x14ac:dyDescent="0.25">
      <c r="A705" s="47" t="s">
        <v>3923</v>
      </c>
      <c r="B705" s="63" t="s">
        <v>1305</v>
      </c>
      <c r="C705" s="64" t="s">
        <v>104</v>
      </c>
      <c r="D705" s="65">
        <v>50901</v>
      </c>
      <c r="E705" s="66" t="s">
        <v>894</v>
      </c>
      <c r="F705" s="67" t="s">
        <v>145</v>
      </c>
      <c r="G705" s="68">
        <v>8.2799999999999994</v>
      </c>
      <c r="H705" s="68">
        <v>1</v>
      </c>
      <c r="I705" s="69">
        <v>8.2799999999999994</v>
      </c>
      <c r="J705" s="69">
        <v>0</v>
      </c>
      <c r="K705" s="69">
        <v>35.020000000000003</v>
      </c>
      <c r="L705" s="69">
        <v>289.95999999999998</v>
      </c>
      <c r="M705" s="69">
        <v>289.95999999999998</v>
      </c>
      <c r="N705" s="40"/>
    </row>
    <row r="706" spans="1:14" x14ac:dyDescent="0.25">
      <c r="A706" s="47" t="s">
        <v>3924</v>
      </c>
      <c r="B706" s="63" t="s">
        <v>1306</v>
      </c>
      <c r="C706" s="64" t="s">
        <v>104</v>
      </c>
      <c r="D706" s="65">
        <v>41002</v>
      </c>
      <c r="E706" s="66" t="s">
        <v>787</v>
      </c>
      <c r="F706" s="67" t="s">
        <v>106</v>
      </c>
      <c r="G706" s="68">
        <v>14.4</v>
      </c>
      <c r="H706" s="68">
        <v>1</v>
      </c>
      <c r="I706" s="69">
        <v>14.4</v>
      </c>
      <c r="J706" s="69">
        <v>0</v>
      </c>
      <c r="K706" s="69">
        <v>4.3</v>
      </c>
      <c r="L706" s="69">
        <v>61.92</v>
      </c>
      <c r="M706" s="69">
        <v>61.92</v>
      </c>
      <c r="N706" s="40"/>
    </row>
    <row r="707" spans="1:14" ht="24" x14ac:dyDescent="0.3">
      <c r="A707" s="47" t="s">
        <v>3925</v>
      </c>
      <c r="B707" s="63" t="s">
        <v>1307</v>
      </c>
      <c r="C707" s="64" t="s">
        <v>170</v>
      </c>
      <c r="D707" s="65">
        <v>96617</v>
      </c>
      <c r="E707" s="66" t="s">
        <v>897</v>
      </c>
      <c r="F707" s="67" t="s">
        <v>106</v>
      </c>
      <c r="G707" s="68">
        <v>14.4</v>
      </c>
      <c r="H707" s="68">
        <v>1</v>
      </c>
      <c r="I707" s="69">
        <v>14.4</v>
      </c>
      <c r="J707" s="69">
        <v>10.73</v>
      </c>
      <c r="K707" s="69">
        <v>5.23</v>
      </c>
      <c r="L707" s="69">
        <v>229.82</v>
      </c>
      <c r="M707" s="69">
        <v>229.82</v>
      </c>
      <c r="N707" s="41"/>
    </row>
    <row r="708" spans="1:14" x14ac:dyDescent="0.25">
      <c r="A708" s="47" t="s">
        <v>3926</v>
      </c>
      <c r="B708" s="63" t="s">
        <v>1308</v>
      </c>
      <c r="C708" s="64" t="s">
        <v>104</v>
      </c>
      <c r="D708" s="65">
        <v>52014</v>
      </c>
      <c r="E708" s="66" t="s">
        <v>797</v>
      </c>
      <c r="F708" s="67" t="s">
        <v>795</v>
      </c>
      <c r="G708" s="68">
        <v>131.4</v>
      </c>
      <c r="H708" s="68">
        <v>1</v>
      </c>
      <c r="I708" s="69">
        <v>131.4</v>
      </c>
      <c r="J708" s="69">
        <v>10.88</v>
      </c>
      <c r="K708" s="69">
        <v>2.0699999999999998</v>
      </c>
      <c r="L708" s="69">
        <v>1701.63</v>
      </c>
      <c r="M708" s="69">
        <v>1701.63</v>
      </c>
      <c r="N708" s="40"/>
    </row>
    <row r="709" spans="1:14" x14ac:dyDescent="0.25">
      <c r="A709" s="47" t="s">
        <v>3927</v>
      </c>
      <c r="B709" s="63" t="s">
        <v>1309</v>
      </c>
      <c r="C709" s="64" t="s">
        <v>104</v>
      </c>
      <c r="D709" s="65">
        <v>52004</v>
      </c>
      <c r="E709" s="66" t="s">
        <v>1310</v>
      </c>
      <c r="F709" s="67" t="s">
        <v>795</v>
      </c>
      <c r="G709" s="68">
        <v>9.4</v>
      </c>
      <c r="H709" s="68">
        <v>1</v>
      </c>
      <c r="I709" s="69">
        <v>9.4</v>
      </c>
      <c r="J709" s="69">
        <v>7.79</v>
      </c>
      <c r="K709" s="69">
        <v>2.37</v>
      </c>
      <c r="L709" s="69">
        <v>95.5</v>
      </c>
      <c r="M709" s="69">
        <v>95.5</v>
      </c>
      <c r="N709" s="40"/>
    </row>
    <row r="710" spans="1:14" x14ac:dyDescent="0.25">
      <c r="A710" s="47" t="s">
        <v>3928</v>
      </c>
      <c r="B710" s="63" t="s">
        <v>1311</v>
      </c>
      <c r="C710" s="64" t="s">
        <v>104</v>
      </c>
      <c r="D710" s="65">
        <v>51036</v>
      </c>
      <c r="E710" s="66" t="s">
        <v>799</v>
      </c>
      <c r="F710" s="67" t="s">
        <v>145</v>
      </c>
      <c r="G710" s="68">
        <v>8.2799999999999994</v>
      </c>
      <c r="H710" s="68">
        <v>1</v>
      </c>
      <c r="I710" s="69">
        <v>8.2799999999999994</v>
      </c>
      <c r="J710" s="69">
        <v>469.28</v>
      </c>
      <c r="K710" s="69">
        <v>0</v>
      </c>
      <c r="L710" s="69">
        <v>3885.63</v>
      </c>
      <c r="M710" s="69">
        <v>3885.63</v>
      </c>
      <c r="N710" s="40"/>
    </row>
    <row r="711" spans="1:14" x14ac:dyDescent="0.3">
      <c r="A711" s="47" t="s">
        <v>3929</v>
      </c>
      <c r="B711" s="63" t="s">
        <v>1312</v>
      </c>
      <c r="C711" s="64" t="s">
        <v>104</v>
      </c>
      <c r="D711" s="65">
        <v>51060</v>
      </c>
      <c r="E711" s="66" t="s">
        <v>1313</v>
      </c>
      <c r="F711" s="67" t="s">
        <v>145</v>
      </c>
      <c r="G711" s="68">
        <v>8.2799999999999994</v>
      </c>
      <c r="H711" s="68">
        <v>1</v>
      </c>
      <c r="I711" s="69">
        <v>8.2799999999999994</v>
      </c>
      <c r="J711" s="69">
        <v>0.1</v>
      </c>
      <c r="K711" s="69">
        <v>32.22</v>
      </c>
      <c r="L711" s="69">
        <v>267.60000000000002</v>
      </c>
      <c r="M711" s="69">
        <v>267.60000000000002</v>
      </c>
      <c r="N711" s="41"/>
    </row>
    <row r="712" spans="1:14" x14ac:dyDescent="0.25">
      <c r="A712" s="47" t="s">
        <v>3930</v>
      </c>
      <c r="B712" s="72" t="s">
        <v>1314</v>
      </c>
      <c r="C712" s="73"/>
      <c r="D712" s="73"/>
      <c r="E712" s="74" t="s">
        <v>903</v>
      </c>
      <c r="F712" s="73"/>
      <c r="G712" s="75"/>
      <c r="H712" s="75"/>
      <c r="I712" s="75"/>
      <c r="J712" s="75"/>
      <c r="K712" s="75"/>
      <c r="L712" s="76">
        <v>2260.04</v>
      </c>
      <c r="M712" s="76">
        <v>2260.04</v>
      </c>
      <c r="N712" s="40"/>
    </row>
    <row r="713" spans="1:14" x14ac:dyDescent="0.25">
      <c r="A713" s="47" t="s">
        <v>3931</v>
      </c>
      <c r="B713" s="63" t="s">
        <v>1315</v>
      </c>
      <c r="C713" s="64" t="s">
        <v>104</v>
      </c>
      <c r="D713" s="65">
        <v>52014</v>
      </c>
      <c r="E713" s="66" t="s">
        <v>797</v>
      </c>
      <c r="F713" s="67" t="s">
        <v>795</v>
      </c>
      <c r="G713" s="68">
        <v>42.97</v>
      </c>
      <c r="H713" s="68">
        <v>1</v>
      </c>
      <c r="I713" s="69">
        <v>42.97</v>
      </c>
      <c r="J713" s="69">
        <v>10.88</v>
      </c>
      <c r="K713" s="69">
        <v>2.0699999999999998</v>
      </c>
      <c r="L713" s="69">
        <v>556.46</v>
      </c>
      <c r="M713" s="69">
        <v>556.46</v>
      </c>
      <c r="N713" s="40"/>
    </row>
    <row r="714" spans="1:14" x14ac:dyDescent="0.25">
      <c r="A714" s="47" t="s">
        <v>3932</v>
      </c>
      <c r="B714" s="63" t="s">
        <v>1316</v>
      </c>
      <c r="C714" s="64" t="s">
        <v>104</v>
      </c>
      <c r="D714" s="65">
        <v>52005</v>
      </c>
      <c r="E714" s="66" t="s">
        <v>890</v>
      </c>
      <c r="F714" s="67" t="s">
        <v>795</v>
      </c>
      <c r="G714" s="68">
        <v>119.12</v>
      </c>
      <c r="H714" s="68">
        <v>1</v>
      </c>
      <c r="I714" s="69">
        <v>119.12</v>
      </c>
      <c r="J714" s="69">
        <v>7.7</v>
      </c>
      <c r="K714" s="69">
        <v>2.37</v>
      </c>
      <c r="L714" s="69">
        <v>1199.53</v>
      </c>
      <c r="M714" s="69">
        <v>1199.53</v>
      </c>
      <c r="N714" s="40"/>
    </row>
    <row r="715" spans="1:14" x14ac:dyDescent="0.25">
      <c r="A715" s="47" t="s">
        <v>3933</v>
      </c>
      <c r="B715" s="63" t="s">
        <v>1317</v>
      </c>
      <c r="C715" s="64" t="s">
        <v>104</v>
      </c>
      <c r="D715" s="65">
        <v>52006</v>
      </c>
      <c r="E715" s="66" t="s">
        <v>794</v>
      </c>
      <c r="F715" s="67" t="s">
        <v>795</v>
      </c>
      <c r="G715" s="68">
        <v>48.42</v>
      </c>
      <c r="H715" s="68">
        <v>1</v>
      </c>
      <c r="I715" s="69">
        <v>48.42</v>
      </c>
      <c r="J715" s="69">
        <v>7.45</v>
      </c>
      <c r="K715" s="69">
        <v>2.96</v>
      </c>
      <c r="L715" s="69">
        <v>504.05</v>
      </c>
      <c r="M715" s="69">
        <v>504.05</v>
      </c>
      <c r="N715" s="40"/>
    </row>
    <row r="716" spans="1:14" x14ac:dyDescent="0.25">
      <c r="A716" s="47" t="s">
        <v>3934</v>
      </c>
      <c r="B716" s="72" t="s">
        <v>1318</v>
      </c>
      <c r="C716" s="73"/>
      <c r="D716" s="73"/>
      <c r="E716" s="74" t="s">
        <v>907</v>
      </c>
      <c r="F716" s="73"/>
      <c r="G716" s="75"/>
      <c r="H716" s="75"/>
      <c r="I716" s="75"/>
      <c r="J716" s="75"/>
      <c r="K716" s="75"/>
      <c r="L716" s="76">
        <v>75.06</v>
      </c>
      <c r="M716" s="76">
        <v>75.06</v>
      </c>
      <c r="N716" s="40"/>
    </row>
    <row r="717" spans="1:14" x14ac:dyDescent="0.25">
      <c r="A717" s="47" t="s">
        <v>3935</v>
      </c>
      <c r="B717" s="63" t="s">
        <v>1319</v>
      </c>
      <c r="C717" s="64" t="s">
        <v>104</v>
      </c>
      <c r="D717" s="65">
        <v>50251</v>
      </c>
      <c r="E717" s="66" t="s">
        <v>909</v>
      </c>
      <c r="F717" s="67" t="s">
        <v>101</v>
      </c>
      <c r="G717" s="68">
        <v>6</v>
      </c>
      <c r="H717" s="68">
        <v>1</v>
      </c>
      <c r="I717" s="69">
        <v>6</v>
      </c>
      <c r="J717" s="69">
        <v>12.51</v>
      </c>
      <c r="K717" s="69">
        <v>0</v>
      </c>
      <c r="L717" s="69">
        <v>75.06</v>
      </c>
      <c r="M717" s="69">
        <v>75.06</v>
      </c>
      <c r="N717" s="40"/>
    </row>
    <row r="718" spans="1:14" x14ac:dyDescent="0.25">
      <c r="A718" s="47" t="s">
        <v>3936</v>
      </c>
      <c r="B718" s="57" t="s">
        <v>1320</v>
      </c>
      <c r="C718" s="60"/>
      <c r="D718" s="60"/>
      <c r="E718" s="59" t="s">
        <v>28</v>
      </c>
      <c r="F718" s="60"/>
      <c r="G718" s="61"/>
      <c r="H718" s="61"/>
      <c r="I718" s="61"/>
      <c r="J718" s="61"/>
      <c r="K718" s="61"/>
      <c r="L718" s="62">
        <v>66403.66</v>
      </c>
      <c r="M718" s="62">
        <v>66403.66</v>
      </c>
      <c r="N718" s="40"/>
    </row>
    <row r="719" spans="1:14" x14ac:dyDescent="0.25">
      <c r="A719" s="47" t="s">
        <v>3937</v>
      </c>
      <c r="B719" s="72" t="s">
        <v>1321</v>
      </c>
      <c r="C719" s="73"/>
      <c r="D719" s="73"/>
      <c r="E719" s="74" t="s">
        <v>912</v>
      </c>
      <c r="F719" s="73"/>
      <c r="G719" s="75"/>
      <c r="H719" s="75"/>
      <c r="I719" s="75"/>
      <c r="J719" s="75"/>
      <c r="K719" s="75"/>
      <c r="L719" s="76">
        <v>10991.390000000001</v>
      </c>
      <c r="M719" s="76">
        <v>10991.390000000001</v>
      </c>
      <c r="N719" s="40"/>
    </row>
    <row r="720" spans="1:14" x14ac:dyDescent="0.25">
      <c r="A720" s="47" t="s">
        <v>3938</v>
      </c>
      <c r="B720" s="63" t="s">
        <v>1322</v>
      </c>
      <c r="C720" s="64" t="s">
        <v>104</v>
      </c>
      <c r="D720" s="65">
        <v>40101</v>
      </c>
      <c r="E720" s="66" t="s">
        <v>144</v>
      </c>
      <c r="F720" s="67" t="s">
        <v>145</v>
      </c>
      <c r="G720" s="68">
        <v>13.98</v>
      </c>
      <c r="H720" s="68">
        <v>1</v>
      </c>
      <c r="I720" s="69">
        <v>13.98</v>
      </c>
      <c r="J720" s="69">
        <v>0</v>
      </c>
      <c r="K720" s="69">
        <v>27.66</v>
      </c>
      <c r="L720" s="69">
        <v>386.68</v>
      </c>
      <c r="M720" s="69">
        <v>386.68</v>
      </c>
      <c r="N720" s="40"/>
    </row>
    <row r="721" spans="1:14" x14ac:dyDescent="0.25">
      <c r="A721" s="47" t="s">
        <v>3939</v>
      </c>
      <c r="B721" s="63" t="s">
        <v>1323</v>
      </c>
      <c r="C721" s="64" t="s">
        <v>104</v>
      </c>
      <c r="D721" s="65">
        <v>60191</v>
      </c>
      <c r="E721" s="66" t="s">
        <v>915</v>
      </c>
      <c r="F721" s="67" t="s">
        <v>106</v>
      </c>
      <c r="G721" s="68">
        <v>79.87</v>
      </c>
      <c r="H721" s="68">
        <v>1</v>
      </c>
      <c r="I721" s="69">
        <v>79.87</v>
      </c>
      <c r="J721" s="69">
        <v>20.100000000000001</v>
      </c>
      <c r="K721" s="69">
        <v>9.0399999999999991</v>
      </c>
      <c r="L721" s="69">
        <v>2327.41</v>
      </c>
      <c r="M721" s="69">
        <v>2327.41</v>
      </c>
      <c r="N721" s="40"/>
    </row>
    <row r="722" spans="1:14" x14ac:dyDescent="0.25">
      <c r="A722" s="47" t="s">
        <v>3940</v>
      </c>
      <c r="B722" s="63" t="s">
        <v>1324</v>
      </c>
      <c r="C722" s="64" t="s">
        <v>104</v>
      </c>
      <c r="D722" s="65">
        <v>41002</v>
      </c>
      <c r="E722" s="66" t="s">
        <v>787</v>
      </c>
      <c r="F722" s="67" t="s">
        <v>106</v>
      </c>
      <c r="G722" s="68">
        <v>23.96</v>
      </c>
      <c r="H722" s="68">
        <v>1</v>
      </c>
      <c r="I722" s="69">
        <v>23.96</v>
      </c>
      <c r="J722" s="69">
        <v>0</v>
      </c>
      <c r="K722" s="69">
        <v>4.3</v>
      </c>
      <c r="L722" s="69">
        <v>103.02</v>
      </c>
      <c r="M722" s="69">
        <v>103.02</v>
      </c>
      <c r="N722" s="40"/>
    </row>
    <row r="723" spans="1:14" ht="24" x14ac:dyDescent="0.3">
      <c r="A723" s="47" t="s">
        <v>3941</v>
      </c>
      <c r="B723" s="63" t="s">
        <v>1325</v>
      </c>
      <c r="C723" s="64" t="s">
        <v>170</v>
      </c>
      <c r="D723" s="65">
        <v>96617</v>
      </c>
      <c r="E723" s="70" t="s">
        <v>3189</v>
      </c>
      <c r="F723" s="67" t="s">
        <v>106</v>
      </c>
      <c r="G723" s="68">
        <v>23.96</v>
      </c>
      <c r="H723" s="68">
        <v>1</v>
      </c>
      <c r="I723" s="69">
        <v>23.96</v>
      </c>
      <c r="J723" s="69">
        <v>10.73</v>
      </c>
      <c r="K723" s="69">
        <v>5.23</v>
      </c>
      <c r="L723" s="69">
        <v>382.4</v>
      </c>
      <c r="M723" s="69">
        <v>382.4</v>
      </c>
      <c r="N723" s="41"/>
    </row>
    <row r="724" spans="1:14" ht="24" x14ac:dyDescent="0.3">
      <c r="A724" s="47" t="s">
        <v>3942</v>
      </c>
      <c r="B724" s="63" t="s">
        <v>1326</v>
      </c>
      <c r="C724" s="64" t="s">
        <v>170</v>
      </c>
      <c r="D724" s="65">
        <v>92759</v>
      </c>
      <c r="E724" s="70" t="s">
        <v>3178</v>
      </c>
      <c r="F724" s="67" t="s">
        <v>795</v>
      </c>
      <c r="G724" s="68">
        <v>142.1</v>
      </c>
      <c r="H724" s="68">
        <v>1</v>
      </c>
      <c r="I724" s="69">
        <v>142.1</v>
      </c>
      <c r="J724" s="69">
        <v>8.7799999999999994</v>
      </c>
      <c r="K724" s="69">
        <v>3.18</v>
      </c>
      <c r="L724" s="69">
        <v>1699.51</v>
      </c>
      <c r="M724" s="69">
        <v>1699.51</v>
      </c>
      <c r="N724" s="41"/>
    </row>
    <row r="725" spans="1:14" x14ac:dyDescent="0.25">
      <c r="A725" s="47" t="s">
        <v>3943</v>
      </c>
      <c r="B725" s="63" t="s">
        <v>1327</v>
      </c>
      <c r="C725" s="64" t="s">
        <v>104</v>
      </c>
      <c r="D725" s="65">
        <v>60304</v>
      </c>
      <c r="E725" s="66" t="s">
        <v>921</v>
      </c>
      <c r="F725" s="67" t="s">
        <v>795</v>
      </c>
      <c r="G725" s="68">
        <v>284.3</v>
      </c>
      <c r="H725" s="68">
        <v>1</v>
      </c>
      <c r="I725" s="69">
        <v>284.3</v>
      </c>
      <c r="J725" s="69">
        <v>7.79</v>
      </c>
      <c r="K725" s="69">
        <v>2.37</v>
      </c>
      <c r="L725" s="69">
        <v>2888.48</v>
      </c>
      <c r="M725" s="69">
        <v>2888.48</v>
      </c>
      <c r="N725" s="40"/>
    </row>
    <row r="726" spans="1:14" x14ac:dyDescent="0.25">
      <c r="A726" s="47" t="s">
        <v>3944</v>
      </c>
      <c r="B726" s="63" t="s">
        <v>1328</v>
      </c>
      <c r="C726" s="64" t="s">
        <v>104</v>
      </c>
      <c r="D726" s="65">
        <v>60524</v>
      </c>
      <c r="E726" s="66" t="s">
        <v>799</v>
      </c>
      <c r="F726" s="67" t="s">
        <v>145</v>
      </c>
      <c r="G726" s="68">
        <v>5.99</v>
      </c>
      <c r="H726" s="68">
        <v>1</v>
      </c>
      <c r="I726" s="69">
        <v>5.99</v>
      </c>
      <c r="J726" s="69">
        <v>469.28</v>
      </c>
      <c r="K726" s="69">
        <v>0</v>
      </c>
      <c r="L726" s="69">
        <v>2810.98</v>
      </c>
      <c r="M726" s="69">
        <v>2810.98</v>
      </c>
      <c r="N726" s="40"/>
    </row>
    <row r="727" spans="1:14" ht="24" x14ac:dyDescent="0.3">
      <c r="A727" s="47" t="s">
        <v>3945</v>
      </c>
      <c r="B727" s="63" t="s">
        <v>1329</v>
      </c>
      <c r="C727" s="64" t="s">
        <v>104</v>
      </c>
      <c r="D727" s="65">
        <v>60800</v>
      </c>
      <c r="E727" s="70" t="s">
        <v>3179</v>
      </c>
      <c r="F727" s="67" t="s">
        <v>145</v>
      </c>
      <c r="G727" s="68">
        <v>5.99</v>
      </c>
      <c r="H727" s="68">
        <v>1</v>
      </c>
      <c r="I727" s="69">
        <v>5.99</v>
      </c>
      <c r="J727" s="69">
        <v>0.1</v>
      </c>
      <c r="K727" s="69">
        <v>41.06</v>
      </c>
      <c r="L727" s="69">
        <v>246.54</v>
      </c>
      <c r="M727" s="69">
        <v>246.54</v>
      </c>
      <c r="N727" s="41"/>
    </row>
    <row r="728" spans="1:14" x14ac:dyDescent="0.25">
      <c r="A728" s="47" t="s">
        <v>3946</v>
      </c>
      <c r="B728" s="63" t="s">
        <v>1330</v>
      </c>
      <c r="C728" s="64" t="s">
        <v>104</v>
      </c>
      <c r="D728" s="65">
        <v>40902</v>
      </c>
      <c r="E728" s="66" t="s">
        <v>147</v>
      </c>
      <c r="F728" s="67" t="s">
        <v>145</v>
      </c>
      <c r="G728" s="68">
        <v>7.99</v>
      </c>
      <c r="H728" s="68">
        <v>1</v>
      </c>
      <c r="I728" s="69">
        <v>7.99</v>
      </c>
      <c r="J728" s="69">
        <v>0</v>
      </c>
      <c r="K728" s="69">
        <v>18.32</v>
      </c>
      <c r="L728" s="69">
        <v>146.37</v>
      </c>
      <c r="M728" s="69">
        <v>146.37</v>
      </c>
      <c r="N728" s="40"/>
    </row>
    <row r="729" spans="1:14" x14ac:dyDescent="0.25">
      <c r="A729" s="47" t="s">
        <v>3947</v>
      </c>
      <c r="B729" s="72" t="s">
        <v>1331</v>
      </c>
      <c r="C729" s="73"/>
      <c r="D729" s="73"/>
      <c r="E729" s="74" t="s">
        <v>927</v>
      </c>
      <c r="F729" s="73"/>
      <c r="G729" s="75"/>
      <c r="H729" s="75"/>
      <c r="I729" s="75"/>
      <c r="J729" s="75"/>
      <c r="K729" s="75"/>
      <c r="L729" s="76">
        <v>14151.93</v>
      </c>
      <c r="M729" s="76">
        <v>14151.93</v>
      </c>
      <c r="N729" s="40"/>
    </row>
    <row r="730" spans="1:14" x14ac:dyDescent="0.25">
      <c r="A730" s="47" t="s">
        <v>3948</v>
      </c>
      <c r="B730" s="63" t="s">
        <v>1332</v>
      </c>
      <c r="C730" s="64" t="s">
        <v>104</v>
      </c>
      <c r="D730" s="65">
        <v>60205</v>
      </c>
      <c r="E730" s="66" t="s">
        <v>929</v>
      </c>
      <c r="F730" s="67" t="s">
        <v>106</v>
      </c>
      <c r="G730" s="68">
        <v>116.02</v>
      </c>
      <c r="H730" s="68">
        <v>1</v>
      </c>
      <c r="I730" s="69">
        <v>116.02</v>
      </c>
      <c r="J730" s="69">
        <v>28.99</v>
      </c>
      <c r="K730" s="69">
        <v>18.57</v>
      </c>
      <c r="L730" s="69">
        <v>5517.91</v>
      </c>
      <c r="M730" s="69">
        <v>5517.91</v>
      </c>
      <c r="N730" s="40"/>
    </row>
    <row r="731" spans="1:14" ht="24" x14ac:dyDescent="0.3">
      <c r="A731" s="47" t="s">
        <v>3949</v>
      </c>
      <c r="B731" s="63" t="s">
        <v>1333</v>
      </c>
      <c r="C731" s="64" t="s">
        <v>170</v>
      </c>
      <c r="D731" s="65">
        <v>92759</v>
      </c>
      <c r="E731" s="66" t="s">
        <v>919</v>
      </c>
      <c r="F731" s="67" t="s">
        <v>795</v>
      </c>
      <c r="G731" s="68">
        <v>156.30000000000001</v>
      </c>
      <c r="H731" s="68">
        <v>1</v>
      </c>
      <c r="I731" s="69">
        <v>156.30000000000001</v>
      </c>
      <c r="J731" s="69">
        <v>8.7799999999999994</v>
      </c>
      <c r="K731" s="69">
        <v>3.18</v>
      </c>
      <c r="L731" s="69">
        <v>1869.34</v>
      </c>
      <c r="M731" s="69">
        <v>1869.34</v>
      </c>
      <c r="N731" s="41"/>
    </row>
    <row r="732" spans="1:14" ht="24" x14ac:dyDescent="0.3">
      <c r="A732" s="47" t="s">
        <v>3950</v>
      </c>
      <c r="B732" s="63" t="s">
        <v>1334</v>
      </c>
      <c r="C732" s="64" t="s">
        <v>170</v>
      </c>
      <c r="D732" s="65">
        <v>92762</v>
      </c>
      <c r="E732" s="70" t="s">
        <v>3190</v>
      </c>
      <c r="F732" s="67" t="s">
        <v>795</v>
      </c>
      <c r="G732" s="68">
        <v>310.3</v>
      </c>
      <c r="H732" s="68">
        <v>1</v>
      </c>
      <c r="I732" s="69">
        <v>310.3</v>
      </c>
      <c r="J732" s="69">
        <v>8.68</v>
      </c>
      <c r="K732" s="69">
        <v>0.9</v>
      </c>
      <c r="L732" s="69">
        <v>2972.67</v>
      </c>
      <c r="M732" s="69">
        <v>2972.67</v>
      </c>
      <c r="N732" s="41"/>
    </row>
    <row r="733" spans="1:14" ht="24" x14ac:dyDescent="0.3">
      <c r="A733" s="47" t="s">
        <v>3951</v>
      </c>
      <c r="B733" s="63" t="s">
        <v>1335</v>
      </c>
      <c r="C733" s="64" t="s">
        <v>170</v>
      </c>
      <c r="D733" s="65">
        <v>92763</v>
      </c>
      <c r="E733" s="70" t="s">
        <v>3191</v>
      </c>
      <c r="F733" s="67" t="s">
        <v>795</v>
      </c>
      <c r="G733" s="68">
        <v>65</v>
      </c>
      <c r="H733" s="68">
        <v>1</v>
      </c>
      <c r="I733" s="69">
        <v>65</v>
      </c>
      <c r="J733" s="69">
        <v>7.52</v>
      </c>
      <c r="K733" s="69">
        <v>0.56000000000000005</v>
      </c>
      <c r="L733" s="69">
        <v>525.20000000000005</v>
      </c>
      <c r="M733" s="69">
        <v>525.20000000000005</v>
      </c>
      <c r="N733" s="41"/>
    </row>
    <row r="734" spans="1:14" x14ac:dyDescent="0.25">
      <c r="A734" s="47" t="s">
        <v>3952</v>
      </c>
      <c r="B734" s="63" t="s">
        <v>1336</v>
      </c>
      <c r="C734" s="64" t="s">
        <v>104</v>
      </c>
      <c r="D734" s="65">
        <v>60524</v>
      </c>
      <c r="E734" s="66" t="s">
        <v>799</v>
      </c>
      <c r="F734" s="67" t="s">
        <v>145</v>
      </c>
      <c r="G734" s="68">
        <v>6.4</v>
      </c>
      <c r="H734" s="68">
        <v>1</v>
      </c>
      <c r="I734" s="69">
        <v>6.4</v>
      </c>
      <c r="J734" s="69">
        <v>469.28</v>
      </c>
      <c r="K734" s="69">
        <v>0</v>
      </c>
      <c r="L734" s="69">
        <v>3003.39</v>
      </c>
      <c r="M734" s="69">
        <v>3003.39</v>
      </c>
      <c r="N734" s="40"/>
    </row>
    <row r="735" spans="1:14" ht="24" x14ac:dyDescent="0.3">
      <c r="A735" s="47" t="s">
        <v>3953</v>
      </c>
      <c r="B735" s="63" t="s">
        <v>1337</v>
      </c>
      <c r="C735" s="64" t="s">
        <v>104</v>
      </c>
      <c r="D735" s="65">
        <v>60800</v>
      </c>
      <c r="E735" s="70" t="s">
        <v>3179</v>
      </c>
      <c r="F735" s="67" t="s">
        <v>145</v>
      </c>
      <c r="G735" s="68">
        <v>6.4</v>
      </c>
      <c r="H735" s="68">
        <v>1</v>
      </c>
      <c r="I735" s="69">
        <v>6.4</v>
      </c>
      <c r="J735" s="69">
        <v>0.1</v>
      </c>
      <c r="K735" s="69">
        <v>41.06</v>
      </c>
      <c r="L735" s="69">
        <v>263.42</v>
      </c>
      <c r="M735" s="69">
        <v>263.42</v>
      </c>
      <c r="N735" s="41"/>
    </row>
    <row r="736" spans="1:14" x14ac:dyDescent="0.25">
      <c r="A736" s="47" t="s">
        <v>3954</v>
      </c>
      <c r="B736" s="72" t="s">
        <v>1338</v>
      </c>
      <c r="C736" s="73"/>
      <c r="D736" s="73"/>
      <c r="E736" s="74" t="s">
        <v>935</v>
      </c>
      <c r="F736" s="73"/>
      <c r="G736" s="75"/>
      <c r="H736" s="75"/>
      <c r="I736" s="75"/>
      <c r="J736" s="75"/>
      <c r="K736" s="75"/>
      <c r="L736" s="76">
        <v>18285.09</v>
      </c>
      <c r="M736" s="76">
        <v>18285.09</v>
      </c>
      <c r="N736" s="40"/>
    </row>
    <row r="737" spans="1:14" x14ac:dyDescent="0.25">
      <c r="A737" s="47" t="s">
        <v>3955</v>
      </c>
      <c r="B737" s="63" t="s">
        <v>1339</v>
      </c>
      <c r="C737" s="64" t="s">
        <v>104</v>
      </c>
      <c r="D737" s="65">
        <v>60205</v>
      </c>
      <c r="E737" s="66" t="s">
        <v>929</v>
      </c>
      <c r="F737" s="67" t="s">
        <v>106</v>
      </c>
      <c r="G737" s="68">
        <v>139.49</v>
      </c>
      <c r="H737" s="68">
        <v>1</v>
      </c>
      <c r="I737" s="69">
        <v>139.49</v>
      </c>
      <c r="J737" s="69">
        <v>28.99</v>
      </c>
      <c r="K737" s="69">
        <v>18.57</v>
      </c>
      <c r="L737" s="69">
        <v>6634.14</v>
      </c>
      <c r="M737" s="69">
        <v>6634.14</v>
      </c>
      <c r="N737" s="40"/>
    </row>
    <row r="738" spans="1:14" ht="24" x14ac:dyDescent="0.3">
      <c r="A738" s="47" t="s">
        <v>3956</v>
      </c>
      <c r="B738" s="63" t="s">
        <v>1340</v>
      </c>
      <c r="C738" s="64" t="s">
        <v>170</v>
      </c>
      <c r="D738" s="65">
        <v>92759</v>
      </c>
      <c r="E738" s="70" t="s">
        <v>3178</v>
      </c>
      <c r="F738" s="67" t="s">
        <v>795</v>
      </c>
      <c r="G738" s="68">
        <v>125.4</v>
      </c>
      <c r="H738" s="68">
        <v>1</v>
      </c>
      <c r="I738" s="69">
        <v>125.4</v>
      </c>
      <c r="J738" s="69">
        <v>8.7799999999999994</v>
      </c>
      <c r="K738" s="69">
        <v>3.18</v>
      </c>
      <c r="L738" s="69">
        <v>1499.78</v>
      </c>
      <c r="M738" s="69">
        <v>1499.78</v>
      </c>
      <c r="N738" s="41"/>
    </row>
    <row r="739" spans="1:14" x14ac:dyDescent="0.25">
      <c r="A739" s="47" t="s">
        <v>3957</v>
      </c>
      <c r="B739" s="63" t="s">
        <v>1341</v>
      </c>
      <c r="C739" s="64" t="s">
        <v>104</v>
      </c>
      <c r="D739" s="65">
        <v>60304</v>
      </c>
      <c r="E739" s="66" t="s">
        <v>921</v>
      </c>
      <c r="F739" s="67" t="s">
        <v>795</v>
      </c>
      <c r="G739" s="68">
        <v>248</v>
      </c>
      <c r="H739" s="68">
        <v>1</v>
      </c>
      <c r="I739" s="69">
        <v>248</v>
      </c>
      <c r="J739" s="69">
        <v>7.79</v>
      </c>
      <c r="K739" s="69">
        <v>2.37</v>
      </c>
      <c r="L739" s="69">
        <v>2519.6799999999998</v>
      </c>
      <c r="M739" s="69">
        <v>2519.6799999999998</v>
      </c>
      <c r="N739" s="40"/>
    </row>
    <row r="740" spans="1:14" ht="24" x14ac:dyDescent="0.3">
      <c r="A740" s="47" t="s">
        <v>3958</v>
      </c>
      <c r="B740" s="63" t="s">
        <v>1342</v>
      </c>
      <c r="C740" s="64" t="s">
        <v>170</v>
      </c>
      <c r="D740" s="65">
        <v>92762</v>
      </c>
      <c r="E740" s="70" t="s">
        <v>3190</v>
      </c>
      <c r="F740" s="67" t="s">
        <v>795</v>
      </c>
      <c r="G740" s="68">
        <v>205.6</v>
      </c>
      <c r="H740" s="68">
        <v>1</v>
      </c>
      <c r="I740" s="69">
        <v>205.6</v>
      </c>
      <c r="J740" s="69">
        <v>8.68</v>
      </c>
      <c r="K740" s="69">
        <v>0.9</v>
      </c>
      <c r="L740" s="69">
        <v>1969.64</v>
      </c>
      <c r="M740" s="69">
        <v>1969.64</v>
      </c>
      <c r="N740" s="41"/>
    </row>
    <row r="741" spans="1:14" ht="24" x14ac:dyDescent="0.3">
      <c r="A741" s="47" t="s">
        <v>3959</v>
      </c>
      <c r="B741" s="63" t="s">
        <v>1343</v>
      </c>
      <c r="C741" s="64" t="s">
        <v>170</v>
      </c>
      <c r="D741" s="65">
        <v>92763</v>
      </c>
      <c r="E741" s="66" t="s">
        <v>1344</v>
      </c>
      <c r="F741" s="67" t="s">
        <v>795</v>
      </c>
      <c r="G741" s="68">
        <v>13.4</v>
      </c>
      <c r="H741" s="68">
        <v>1</v>
      </c>
      <c r="I741" s="69">
        <v>13.4</v>
      </c>
      <c r="J741" s="69">
        <v>7.52</v>
      </c>
      <c r="K741" s="69">
        <v>0.56000000000000005</v>
      </c>
      <c r="L741" s="69">
        <v>108.27</v>
      </c>
      <c r="M741" s="69">
        <v>108.27</v>
      </c>
      <c r="N741" s="41"/>
    </row>
    <row r="742" spans="1:14" x14ac:dyDescent="0.25">
      <c r="A742" s="47" t="s">
        <v>3960</v>
      </c>
      <c r="B742" s="63" t="s">
        <v>1345</v>
      </c>
      <c r="C742" s="64" t="s">
        <v>104</v>
      </c>
      <c r="D742" s="65">
        <v>60524</v>
      </c>
      <c r="E742" s="66" t="s">
        <v>799</v>
      </c>
      <c r="F742" s="67" t="s">
        <v>145</v>
      </c>
      <c r="G742" s="68">
        <v>10.88</v>
      </c>
      <c r="H742" s="68">
        <v>1</v>
      </c>
      <c r="I742" s="69">
        <v>10.88</v>
      </c>
      <c r="J742" s="69">
        <v>469.28</v>
      </c>
      <c r="K742" s="69">
        <v>0</v>
      </c>
      <c r="L742" s="69">
        <v>5105.76</v>
      </c>
      <c r="M742" s="69">
        <v>5105.76</v>
      </c>
      <c r="N742" s="40"/>
    </row>
    <row r="743" spans="1:14" ht="24" x14ac:dyDescent="0.3">
      <c r="A743" s="47" t="s">
        <v>3961</v>
      </c>
      <c r="B743" s="63" t="s">
        <v>1346</v>
      </c>
      <c r="C743" s="64" t="s">
        <v>104</v>
      </c>
      <c r="D743" s="65">
        <v>60800</v>
      </c>
      <c r="E743" s="66" t="s">
        <v>924</v>
      </c>
      <c r="F743" s="67" t="s">
        <v>145</v>
      </c>
      <c r="G743" s="68">
        <v>10.88</v>
      </c>
      <c r="H743" s="68">
        <v>1</v>
      </c>
      <c r="I743" s="69">
        <v>10.88</v>
      </c>
      <c r="J743" s="69">
        <v>0.1</v>
      </c>
      <c r="K743" s="69">
        <v>41.06</v>
      </c>
      <c r="L743" s="69">
        <v>447.82</v>
      </c>
      <c r="M743" s="69">
        <v>447.82</v>
      </c>
      <c r="N743" s="41"/>
    </row>
    <row r="744" spans="1:14" x14ac:dyDescent="0.25">
      <c r="A744" s="47" t="s">
        <v>3962</v>
      </c>
      <c r="B744" s="72" t="s">
        <v>1347</v>
      </c>
      <c r="C744" s="73"/>
      <c r="D744" s="73"/>
      <c r="E744" s="74" t="s">
        <v>942</v>
      </c>
      <c r="F744" s="73"/>
      <c r="G744" s="75"/>
      <c r="H744" s="75"/>
      <c r="I744" s="75"/>
      <c r="J744" s="75"/>
      <c r="K744" s="75"/>
      <c r="L744" s="76">
        <v>19700.82</v>
      </c>
      <c r="M744" s="76">
        <v>19700.82</v>
      </c>
      <c r="N744" s="40"/>
    </row>
    <row r="745" spans="1:14" ht="36" x14ac:dyDescent="0.3">
      <c r="A745" s="47" t="s">
        <v>3963</v>
      </c>
      <c r="B745" s="63" t="s">
        <v>1348</v>
      </c>
      <c r="C745" s="64" t="s">
        <v>270</v>
      </c>
      <c r="D745" s="77" t="s">
        <v>944</v>
      </c>
      <c r="E745" s="66" t="s">
        <v>945</v>
      </c>
      <c r="F745" s="67" t="s">
        <v>106</v>
      </c>
      <c r="G745" s="68">
        <v>162</v>
      </c>
      <c r="H745" s="68">
        <v>1</v>
      </c>
      <c r="I745" s="69">
        <v>162</v>
      </c>
      <c r="J745" s="69">
        <v>93.59</v>
      </c>
      <c r="K745" s="69">
        <v>28.02</v>
      </c>
      <c r="L745" s="69">
        <v>19700.82</v>
      </c>
      <c r="M745" s="69">
        <v>19700.82</v>
      </c>
      <c r="N745" s="42"/>
    </row>
    <row r="746" spans="1:14" x14ac:dyDescent="0.25">
      <c r="A746" s="47" t="s">
        <v>3964</v>
      </c>
      <c r="B746" s="72" t="s">
        <v>1349</v>
      </c>
      <c r="C746" s="73"/>
      <c r="D746" s="73"/>
      <c r="E746" s="74" t="s">
        <v>907</v>
      </c>
      <c r="F746" s="73"/>
      <c r="G746" s="75"/>
      <c r="H746" s="75"/>
      <c r="I746" s="75"/>
      <c r="J746" s="75"/>
      <c r="K746" s="75"/>
      <c r="L746" s="76">
        <v>225.18</v>
      </c>
      <c r="M746" s="76">
        <v>225.18</v>
      </c>
      <c r="N746" s="40"/>
    </row>
    <row r="747" spans="1:14" x14ac:dyDescent="0.25">
      <c r="A747" s="47" t="s">
        <v>3965</v>
      </c>
      <c r="B747" s="83" t="s">
        <v>5500</v>
      </c>
      <c r="C747" s="64" t="s">
        <v>104</v>
      </c>
      <c r="D747" s="65">
        <v>60487</v>
      </c>
      <c r="E747" s="70" t="s">
        <v>909</v>
      </c>
      <c r="F747" s="84" t="s">
        <v>101</v>
      </c>
      <c r="G747" s="68">
        <v>18</v>
      </c>
      <c r="H747" s="68">
        <v>1</v>
      </c>
      <c r="I747" s="85">
        <v>18</v>
      </c>
      <c r="J747" s="69">
        <v>12.51</v>
      </c>
      <c r="K747" s="69">
        <v>0</v>
      </c>
      <c r="L747" s="69">
        <v>225.18</v>
      </c>
      <c r="M747" s="69">
        <v>225.18</v>
      </c>
      <c r="N747" s="40"/>
    </row>
    <row r="748" spans="1:14" x14ac:dyDescent="0.25">
      <c r="A748" s="47" t="s">
        <v>3966</v>
      </c>
      <c r="B748" s="72" t="s">
        <v>1350</v>
      </c>
      <c r="C748" s="73"/>
      <c r="D748" s="73"/>
      <c r="E748" s="74" t="s">
        <v>942</v>
      </c>
      <c r="F748" s="73"/>
      <c r="G748" s="75"/>
      <c r="H748" s="75"/>
      <c r="I748" s="75"/>
      <c r="J748" s="75"/>
      <c r="K748" s="75"/>
      <c r="L748" s="76">
        <v>3049.25</v>
      </c>
      <c r="M748" s="76">
        <v>3049.25</v>
      </c>
      <c r="N748" s="40"/>
    </row>
    <row r="749" spans="1:14" x14ac:dyDescent="0.25">
      <c r="A749" s="47" t="s">
        <v>3967</v>
      </c>
      <c r="B749" s="63" t="s">
        <v>1351</v>
      </c>
      <c r="C749" s="64" t="s">
        <v>104</v>
      </c>
      <c r="D749" s="65">
        <v>60010</v>
      </c>
      <c r="E749" s="66" t="s">
        <v>951</v>
      </c>
      <c r="F749" s="67" t="s">
        <v>145</v>
      </c>
      <c r="G749" s="68">
        <v>1.25</v>
      </c>
      <c r="H749" s="68">
        <v>1</v>
      </c>
      <c r="I749" s="69">
        <v>1.25</v>
      </c>
      <c r="J749" s="69">
        <v>1844.23</v>
      </c>
      <c r="K749" s="69">
        <v>595.16999999999996</v>
      </c>
      <c r="L749" s="69">
        <v>3049.25</v>
      </c>
      <c r="M749" s="69">
        <v>3049.25</v>
      </c>
      <c r="N749" s="40"/>
    </row>
    <row r="750" spans="1:14" x14ac:dyDescent="0.25">
      <c r="A750" s="47" t="s">
        <v>3968</v>
      </c>
      <c r="B750" s="57" t="s">
        <v>1352</v>
      </c>
      <c r="C750" s="60"/>
      <c r="D750" s="60"/>
      <c r="E750" s="59" t="s">
        <v>30</v>
      </c>
      <c r="F750" s="60"/>
      <c r="G750" s="61"/>
      <c r="H750" s="61"/>
      <c r="I750" s="61"/>
      <c r="J750" s="61"/>
      <c r="K750" s="61"/>
      <c r="L750" s="62">
        <v>26400.089999999997</v>
      </c>
      <c r="M750" s="62">
        <v>26400.089999999997</v>
      </c>
      <c r="N750" s="40"/>
    </row>
    <row r="751" spans="1:14" x14ac:dyDescent="0.25">
      <c r="A751" s="47" t="s">
        <v>3969</v>
      </c>
      <c r="B751" s="72" t="s">
        <v>1353</v>
      </c>
      <c r="C751" s="73"/>
      <c r="D751" s="73"/>
      <c r="E751" s="74" t="s">
        <v>954</v>
      </c>
      <c r="F751" s="73"/>
      <c r="G751" s="75"/>
      <c r="H751" s="75"/>
      <c r="I751" s="75"/>
      <c r="J751" s="75"/>
      <c r="K751" s="75"/>
      <c r="L751" s="76">
        <v>14079.479999999998</v>
      </c>
      <c r="M751" s="76">
        <v>14079.479999999998</v>
      </c>
      <c r="N751" s="40"/>
    </row>
    <row r="752" spans="1:14" x14ac:dyDescent="0.25">
      <c r="A752" s="47" t="s">
        <v>3970</v>
      </c>
      <c r="B752" s="63" t="s">
        <v>1354</v>
      </c>
      <c r="C752" s="64" t="s">
        <v>104</v>
      </c>
      <c r="D752" s="65">
        <v>70351</v>
      </c>
      <c r="E752" s="66" t="s">
        <v>1355</v>
      </c>
      <c r="F752" s="67" t="s">
        <v>101</v>
      </c>
      <c r="G752" s="68">
        <v>27</v>
      </c>
      <c r="H752" s="68">
        <v>1</v>
      </c>
      <c r="I752" s="69">
        <v>27</v>
      </c>
      <c r="J752" s="69">
        <v>0.56000000000000005</v>
      </c>
      <c r="K752" s="69">
        <v>0.3</v>
      </c>
      <c r="L752" s="69">
        <v>23.22</v>
      </c>
      <c r="M752" s="69">
        <v>23.22</v>
      </c>
      <c r="N752" s="40"/>
    </row>
    <row r="753" spans="1:14" x14ac:dyDescent="0.25">
      <c r="A753" s="47" t="s">
        <v>3971</v>
      </c>
      <c r="B753" s="63" t="s">
        <v>1356</v>
      </c>
      <c r="C753" s="64" t="s">
        <v>104</v>
      </c>
      <c r="D753" s="65">
        <v>70391</v>
      </c>
      <c r="E753" s="66" t="s">
        <v>231</v>
      </c>
      <c r="F753" s="67" t="s">
        <v>101</v>
      </c>
      <c r="G753" s="68">
        <v>300</v>
      </c>
      <c r="H753" s="68">
        <v>1</v>
      </c>
      <c r="I753" s="69">
        <v>300</v>
      </c>
      <c r="J753" s="69">
        <v>0.14000000000000001</v>
      </c>
      <c r="K753" s="69">
        <v>0.47</v>
      </c>
      <c r="L753" s="69">
        <v>183</v>
      </c>
      <c r="M753" s="69">
        <v>183</v>
      </c>
      <c r="N753" s="40"/>
    </row>
    <row r="754" spans="1:14" x14ac:dyDescent="0.25">
      <c r="A754" s="47" t="s">
        <v>3972</v>
      </c>
      <c r="B754" s="63" t="s">
        <v>1357</v>
      </c>
      <c r="C754" s="64" t="s">
        <v>104</v>
      </c>
      <c r="D754" s="65">
        <v>70421</v>
      </c>
      <c r="E754" s="66" t="s">
        <v>957</v>
      </c>
      <c r="F754" s="67" t="s">
        <v>358</v>
      </c>
      <c r="G754" s="68">
        <v>4</v>
      </c>
      <c r="H754" s="68">
        <v>1</v>
      </c>
      <c r="I754" s="69">
        <v>4</v>
      </c>
      <c r="J754" s="69">
        <v>1.56</v>
      </c>
      <c r="K754" s="69">
        <v>0.3</v>
      </c>
      <c r="L754" s="69">
        <v>7.44</v>
      </c>
      <c r="M754" s="69">
        <v>7.44</v>
      </c>
      <c r="N754" s="40"/>
    </row>
    <row r="755" spans="1:14" x14ac:dyDescent="0.25">
      <c r="A755" s="47" t="s">
        <v>3973</v>
      </c>
      <c r="B755" s="63" t="s">
        <v>1358</v>
      </c>
      <c r="C755" s="64" t="s">
        <v>104</v>
      </c>
      <c r="D755" s="65">
        <v>70422</v>
      </c>
      <c r="E755" s="66" t="s">
        <v>357</v>
      </c>
      <c r="F755" s="67" t="s">
        <v>358</v>
      </c>
      <c r="G755" s="68">
        <v>4</v>
      </c>
      <c r="H755" s="68">
        <v>1</v>
      </c>
      <c r="I755" s="69">
        <v>4</v>
      </c>
      <c r="J755" s="69">
        <v>2.35</v>
      </c>
      <c r="K755" s="69">
        <v>0.3</v>
      </c>
      <c r="L755" s="69">
        <v>10.6</v>
      </c>
      <c r="M755" s="69">
        <v>10.6</v>
      </c>
      <c r="N755" s="40"/>
    </row>
    <row r="756" spans="1:14" x14ac:dyDescent="0.25">
      <c r="A756" s="47" t="s">
        <v>3974</v>
      </c>
      <c r="B756" s="63" t="s">
        <v>1359</v>
      </c>
      <c r="C756" s="64" t="s">
        <v>104</v>
      </c>
      <c r="D756" s="65">
        <v>70425</v>
      </c>
      <c r="E756" s="66" t="s">
        <v>1013</v>
      </c>
      <c r="F756" s="67" t="s">
        <v>358</v>
      </c>
      <c r="G756" s="68">
        <v>4</v>
      </c>
      <c r="H756" s="68">
        <v>1</v>
      </c>
      <c r="I756" s="69">
        <v>4</v>
      </c>
      <c r="J756" s="69">
        <v>6.62</v>
      </c>
      <c r="K756" s="69">
        <v>1.77</v>
      </c>
      <c r="L756" s="69">
        <v>33.56</v>
      </c>
      <c r="M756" s="69">
        <v>33.56</v>
      </c>
      <c r="N756" s="40"/>
    </row>
    <row r="757" spans="1:14" x14ac:dyDescent="0.25">
      <c r="A757" s="47" t="s">
        <v>3975</v>
      </c>
      <c r="B757" s="63" t="s">
        <v>1360</v>
      </c>
      <c r="C757" s="64" t="s">
        <v>104</v>
      </c>
      <c r="D757" s="65">
        <v>71861</v>
      </c>
      <c r="E757" s="66" t="s">
        <v>267</v>
      </c>
      <c r="F757" s="67" t="s">
        <v>101</v>
      </c>
      <c r="G757" s="68">
        <v>300</v>
      </c>
      <c r="H757" s="68">
        <v>1</v>
      </c>
      <c r="I757" s="69">
        <v>300</v>
      </c>
      <c r="J757" s="69">
        <v>0.1</v>
      </c>
      <c r="K757" s="69">
        <v>0.3</v>
      </c>
      <c r="L757" s="69">
        <v>120</v>
      </c>
      <c r="M757" s="69">
        <v>120</v>
      </c>
      <c r="N757" s="40"/>
    </row>
    <row r="758" spans="1:14" ht="24" x14ac:dyDescent="0.3">
      <c r="A758" s="47" t="s">
        <v>3976</v>
      </c>
      <c r="B758" s="63" t="s">
        <v>1361</v>
      </c>
      <c r="C758" s="64" t="s">
        <v>170</v>
      </c>
      <c r="D758" s="65">
        <v>91844</v>
      </c>
      <c r="E758" s="70" t="s">
        <v>3192</v>
      </c>
      <c r="F758" s="67" t="s">
        <v>123</v>
      </c>
      <c r="G758" s="68">
        <v>51</v>
      </c>
      <c r="H758" s="68">
        <v>1</v>
      </c>
      <c r="I758" s="69">
        <v>51</v>
      </c>
      <c r="J758" s="69">
        <v>2.92</v>
      </c>
      <c r="K758" s="69">
        <v>2.09</v>
      </c>
      <c r="L758" s="69">
        <v>255.51</v>
      </c>
      <c r="M758" s="69">
        <v>255.51</v>
      </c>
      <c r="N758" s="41"/>
    </row>
    <row r="759" spans="1:14" ht="24" x14ac:dyDescent="0.3">
      <c r="A759" s="47" t="s">
        <v>3977</v>
      </c>
      <c r="B759" s="63" t="s">
        <v>1362</v>
      </c>
      <c r="C759" s="64" t="s">
        <v>170</v>
      </c>
      <c r="D759" s="65">
        <v>91854</v>
      </c>
      <c r="E759" s="66" t="s">
        <v>963</v>
      </c>
      <c r="F759" s="67" t="s">
        <v>123</v>
      </c>
      <c r="G759" s="68">
        <v>24</v>
      </c>
      <c r="H759" s="68">
        <v>1</v>
      </c>
      <c r="I759" s="69">
        <v>24</v>
      </c>
      <c r="J759" s="69">
        <v>3.33</v>
      </c>
      <c r="K759" s="69">
        <v>3.99</v>
      </c>
      <c r="L759" s="69">
        <v>175.68</v>
      </c>
      <c r="M759" s="69">
        <v>175.68</v>
      </c>
      <c r="N759" s="41"/>
    </row>
    <row r="760" spans="1:14" ht="24" x14ac:dyDescent="0.3">
      <c r="A760" s="47" t="s">
        <v>3978</v>
      </c>
      <c r="B760" s="63" t="s">
        <v>1363</v>
      </c>
      <c r="C760" s="64" t="s">
        <v>170</v>
      </c>
      <c r="D760" s="65">
        <v>91846</v>
      </c>
      <c r="E760" s="66" t="s">
        <v>1364</v>
      </c>
      <c r="F760" s="67" t="s">
        <v>123</v>
      </c>
      <c r="G760" s="68">
        <v>16</v>
      </c>
      <c r="H760" s="68">
        <v>1</v>
      </c>
      <c r="I760" s="69">
        <v>16</v>
      </c>
      <c r="J760" s="69">
        <v>4.62</v>
      </c>
      <c r="K760" s="69">
        <v>2.54</v>
      </c>
      <c r="L760" s="69">
        <v>114.56</v>
      </c>
      <c r="M760" s="69">
        <v>114.56</v>
      </c>
      <c r="N760" s="41"/>
    </row>
    <row r="761" spans="1:14" ht="24" x14ac:dyDescent="0.3">
      <c r="A761" s="47" t="s">
        <v>3979</v>
      </c>
      <c r="B761" s="63" t="s">
        <v>1365</v>
      </c>
      <c r="C761" s="64" t="s">
        <v>170</v>
      </c>
      <c r="D761" s="65">
        <v>91856</v>
      </c>
      <c r="E761" s="66" t="s">
        <v>966</v>
      </c>
      <c r="F761" s="67" t="s">
        <v>123</v>
      </c>
      <c r="G761" s="68">
        <v>2</v>
      </c>
      <c r="H761" s="68">
        <v>1</v>
      </c>
      <c r="I761" s="69">
        <v>2</v>
      </c>
      <c r="J761" s="69">
        <v>4.93</v>
      </c>
      <c r="K761" s="69">
        <v>4.41</v>
      </c>
      <c r="L761" s="69">
        <v>18.68</v>
      </c>
      <c r="M761" s="69">
        <v>18.68</v>
      </c>
      <c r="N761" s="41"/>
    </row>
    <row r="762" spans="1:14" x14ac:dyDescent="0.25">
      <c r="A762" s="47" t="s">
        <v>3980</v>
      </c>
      <c r="B762" s="63" t="s">
        <v>1366</v>
      </c>
      <c r="C762" s="64" t="s">
        <v>104</v>
      </c>
      <c r="D762" s="65">
        <v>71201</v>
      </c>
      <c r="E762" s="66" t="s">
        <v>1367</v>
      </c>
      <c r="F762" s="67" t="s">
        <v>123</v>
      </c>
      <c r="G762" s="68">
        <v>60</v>
      </c>
      <c r="H762" s="68">
        <v>1</v>
      </c>
      <c r="I762" s="69">
        <v>60</v>
      </c>
      <c r="J762" s="69">
        <v>4.28</v>
      </c>
      <c r="K762" s="69">
        <v>5.04</v>
      </c>
      <c r="L762" s="69">
        <v>559.20000000000005</v>
      </c>
      <c r="M762" s="69">
        <v>559.20000000000005</v>
      </c>
      <c r="N762" s="40"/>
    </row>
    <row r="763" spans="1:14" x14ac:dyDescent="0.25">
      <c r="A763" s="47" t="s">
        <v>3981</v>
      </c>
      <c r="B763" s="63" t="s">
        <v>1368</v>
      </c>
      <c r="C763" s="64" t="s">
        <v>104</v>
      </c>
      <c r="D763" s="65">
        <v>71741</v>
      </c>
      <c r="E763" s="66" t="s">
        <v>1369</v>
      </c>
      <c r="F763" s="67" t="s">
        <v>101</v>
      </c>
      <c r="G763" s="68">
        <v>20</v>
      </c>
      <c r="H763" s="68">
        <v>1</v>
      </c>
      <c r="I763" s="69">
        <v>20</v>
      </c>
      <c r="J763" s="69">
        <v>0.91</v>
      </c>
      <c r="K763" s="69">
        <v>0.88</v>
      </c>
      <c r="L763" s="69">
        <v>35.799999999999997</v>
      </c>
      <c r="M763" s="69">
        <v>35.799999999999997</v>
      </c>
      <c r="N763" s="40"/>
    </row>
    <row r="764" spans="1:14" x14ac:dyDescent="0.25">
      <c r="A764" s="47" t="s">
        <v>3982</v>
      </c>
      <c r="B764" s="63" t="s">
        <v>1370</v>
      </c>
      <c r="C764" s="64" t="s">
        <v>104</v>
      </c>
      <c r="D764" s="65">
        <v>71141</v>
      </c>
      <c r="E764" s="66" t="s">
        <v>1371</v>
      </c>
      <c r="F764" s="67" t="s">
        <v>101</v>
      </c>
      <c r="G764" s="68">
        <v>80</v>
      </c>
      <c r="H764" s="68">
        <v>1</v>
      </c>
      <c r="I764" s="69">
        <v>80</v>
      </c>
      <c r="J764" s="69">
        <v>2.0699999999999998</v>
      </c>
      <c r="K764" s="69">
        <v>2.96</v>
      </c>
      <c r="L764" s="69">
        <v>402.4</v>
      </c>
      <c r="M764" s="69">
        <v>402.4</v>
      </c>
      <c r="N764" s="40"/>
    </row>
    <row r="765" spans="1:14" x14ac:dyDescent="0.25">
      <c r="A765" s="47" t="s">
        <v>3983</v>
      </c>
      <c r="B765" s="63" t="s">
        <v>1372</v>
      </c>
      <c r="C765" s="64" t="s">
        <v>104</v>
      </c>
      <c r="D765" s="65">
        <v>71251</v>
      </c>
      <c r="E765" s="66" t="s">
        <v>251</v>
      </c>
      <c r="F765" s="67" t="s">
        <v>123</v>
      </c>
      <c r="G765" s="68">
        <v>21</v>
      </c>
      <c r="H765" s="68">
        <v>1</v>
      </c>
      <c r="I765" s="69">
        <v>21</v>
      </c>
      <c r="J765" s="69">
        <v>6.88</v>
      </c>
      <c r="K765" s="69">
        <v>8.89</v>
      </c>
      <c r="L765" s="69">
        <v>331.17</v>
      </c>
      <c r="M765" s="69">
        <v>331.17</v>
      </c>
      <c r="N765" s="40"/>
    </row>
    <row r="766" spans="1:14" x14ac:dyDescent="0.25">
      <c r="A766" s="47" t="s">
        <v>3984</v>
      </c>
      <c r="B766" s="63" t="s">
        <v>1373</v>
      </c>
      <c r="C766" s="64" t="s">
        <v>104</v>
      </c>
      <c r="D766" s="65">
        <v>71722</v>
      </c>
      <c r="E766" s="66" t="s">
        <v>265</v>
      </c>
      <c r="F766" s="67" t="s">
        <v>101</v>
      </c>
      <c r="G766" s="68">
        <v>7</v>
      </c>
      <c r="H766" s="68">
        <v>1</v>
      </c>
      <c r="I766" s="69">
        <v>7</v>
      </c>
      <c r="J766" s="69">
        <v>1.43</v>
      </c>
      <c r="K766" s="69">
        <v>1.18</v>
      </c>
      <c r="L766" s="69">
        <v>18.27</v>
      </c>
      <c r="M766" s="69">
        <v>18.27</v>
      </c>
      <c r="N766" s="40"/>
    </row>
    <row r="767" spans="1:14" x14ac:dyDescent="0.25">
      <c r="A767" s="47" t="s">
        <v>3985</v>
      </c>
      <c r="B767" s="63" t="s">
        <v>1374</v>
      </c>
      <c r="C767" s="64" t="s">
        <v>104</v>
      </c>
      <c r="D767" s="65">
        <v>71121</v>
      </c>
      <c r="E767" s="66" t="s">
        <v>320</v>
      </c>
      <c r="F767" s="67" t="s">
        <v>101</v>
      </c>
      <c r="G767" s="68">
        <v>2</v>
      </c>
      <c r="H767" s="68">
        <v>1</v>
      </c>
      <c r="I767" s="69">
        <v>2</v>
      </c>
      <c r="J767" s="69">
        <v>3.79</v>
      </c>
      <c r="K767" s="69">
        <v>3.84</v>
      </c>
      <c r="L767" s="69">
        <v>15.26</v>
      </c>
      <c r="M767" s="69">
        <v>15.26</v>
      </c>
      <c r="N767" s="40"/>
    </row>
    <row r="768" spans="1:14" x14ac:dyDescent="0.25">
      <c r="A768" s="47" t="s">
        <v>3986</v>
      </c>
      <c r="B768" s="63" t="s">
        <v>1375</v>
      </c>
      <c r="C768" s="64" t="s">
        <v>104</v>
      </c>
      <c r="D768" s="65">
        <v>71202</v>
      </c>
      <c r="E768" s="66" t="s">
        <v>407</v>
      </c>
      <c r="F768" s="67" t="s">
        <v>123</v>
      </c>
      <c r="G768" s="68">
        <v>6</v>
      </c>
      <c r="H768" s="68">
        <v>1</v>
      </c>
      <c r="I768" s="69">
        <v>6</v>
      </c>
      <c r="J768" s="69">
        <v>6.49</v>
      </c>
      <c r="K768" s="69">
        <v>5.92</v>
      </c>
      <c r="L768" s="69">
        <v>74.459999999999994</v>
      </c>
      <c r="M768" s="69">
        <v>74.459999999999994</v>
      </c>
      <c r="N768" s="40"/>
    </row>
    <row r="769" spans="1:14" x14ac:dyDescent="0.25">
      <c r="A769" s="47" t="s">
        <v>3987</v>
      </c>
      <c r="B769" s="63" t="s">
        <v>1376</v>
      </c>
      <c r="C769" s="64" t="s">
        <v>104</v>
      </c>
      <c r="D769" s="65">
        <v>71742</v>
      </c>
      <c r="E769" s="66" t="s">
        <v>436</v>
      </c>
      <c r="F769" s="67" t="s">
        <v>101</v>
      </c>
      <c r="G769" s="68">
        <v>2</v>
      </c>
      <c r="H769" s="68">
        <v>1</v>
      </c>
      <c r="I769" s="69">
        <v>2</v>
      </c>
      <c r="J769" s="69">
        <v>1.37</v>
      </c>
      <c r="K769" s="69">
        <v>1.48</v>
      </c>
      <c r="L769" s="69">
        <v>5.7</v>
      </c>
      <c r="M769" s="69">
        <v>5.7</v>
      </c>
      <c r="N769" s="40"/>
    </row>
    <row r="770" spans="1:14" x14ac:dyDescent="0.25">
      <c r="A770" s="47" t="s">
        <v>3988</v>
      </c>
      <c r="B770" s="63" t="s">
        <v>1377</v>
      </c>
      <c r="C770" s="64" t="s">
        <v>104</v>
      </c>
      <c r="D770" s="65">
        <v>71142</v>
      </c>
      <c r="E770" s="66" t="s">
        <v>403</v>
      </c>
      <c r="F770" s="67" t="s">
        <v>101</v>
      </c>
      <c r="G770" s="68">
        <v>16</v>
      </c>
      <c r="H770" s="68">
        <v>1</v>
      </c>
      <c r="I770" s="69">
        <v>16</v>
      </c>
      <c r="J770" s="69">
        <v>3.05</v>
      </c>
      <c r="K770" s="69">
        <v>3.84</v>
      </c>
      <c r="L770" s="69">
        <v>110.24</v>
      </c>
      <c r="M770" s="69">
        <v>110.24</v>
      </c>
      <c r="N770" s="40"/>
    </row>
    <row r="771" spans="1:14" x14ac:dyDescent="0.25">
      <c r="A771" s="47" t="s">
        <v>3989</v>
      </c>
      <c r="B771" s="63" t="s">
        <v>1378</v>
      </c>
      <c r="C771" s="64" t="s">
        <v>104</v>
      </c>
      <c r="D771" s="65">
        <v>71205</v>
      </c>
      <c r="E771" s="66" t="s">
        <v>1050</v>
      </c>
      <c r="F771" s="67" t="s">
        <v>123</v>
      </c>
      <c r="G771" s="68">
        <v>6</v>
      </c>
      <c r="H771" s="68">
        <v>1</v>
      </c>
      <c r="I771" s="69">
        <v>6</v>
      </c>
      <c r="J771" s="69">
        <v>13.65</v>
      </c>
      <c r="K771" s="69">
        <v>14.82</v>
      </c>
      <c r="L771" s="69">
        <v>170.82</v>
      </c>
      <c r="M771" s="69">
        <v>170.82</v>
      </c>
      <c r="N771" s="40"/>
    </row>
    <row r="772" spans="1:14" x14ac:dyDescent="0.25">
      <c r="A772" s="47" t="s">
        <v>3990</v>
      </c>
      <c r="B772" s="63" t="s">
        <v>1379</v>
      </c>
      <c r="C772" s="64" t="s">
        <v>104</v>
      </c>
      <c r="D772" s="65">
        <v>71745</v>
      </c>
      <c r="E772" s="66" t="s">
        <v>1064</v>
      </c>
      <c r="F772" s="67" t="s">
        <v>101</v>
      </c>
      <c r="G772" s="68">
        <v>2</v>
      </c>
      <c r="H772" s="68">
        <v>1</v>
      </c>
      <c r="I772" s="69">
        <v>2</v>
      </c>
      <c r="J772" s="69">
        <v>3.67</v>
      </c>
      <c r="K772" s="69">
        <v>2.96</v>
      </c>
      <c r="L772" s="69">
        <v>13.26</v>
      </c>
      <c r="M772" s="69">
        <v>13.26</v>
      </c>
      <c r="N772" s="40"/>
    </row>
    <row r="773" spans="1:14" x14ac:dyDescent="0.25">
      <c r="A773" s="47" t="s">
        <v>3991</v>
      </c>
      <c r="B773" s="63" t="s">
        <v>1380</v>
      </c>
      <c r="C773" s="64" t="s">
        <v>104</v>
      </c>
      <c r="D773" s="65">
        <v>71145</v>
      </c>
      <c r="E773" s="66" t="s">
        <v>1043</v>
      </c>
      <c r="F773" s="67" t="s">
        <v>101</v>
      </c>
      <c r="G773" s="68">
        <v>2</v>
      </c>
      <c r="H773" s="68">
        <v>1</v>
      </c>
      <c r="I773" s="69">
        <v>2</v>
      </c>
      <c r="J773" s="69">
        <v>5.77</v>
      </c>
      <c r="K773" s="69">
        <v>11.26</v>
      </c>
      <c r="L773" s="69">
        <v>34.06</v>
      </c>
      <c r="M773" s="69">
        <v>34.06</v>
      </c>
      <c r="N773" s="40"/>
    </row>
    <row r="774" spans="1:14" ht="24" x14ac:dyDescent="0.3">
      <c r="A774" s="47" t="s">
        <v>3992</v>
      </c>
      <c r="B774" s="63" t="s">
        <v>1381</v>
      </c>
      <c r="C774" s="64" t="s">
        <v>170</v>
      </c>
      <c r="D774" s="65">
        <v>91939</v>
      </c>
      <c r="E774" s="66" t="s">
        <v>238</v>
      </c>
      <c r="F774" s="67" t="s">
        <v>101</v>
      </c>
      <c r="G774" s="68">
        <v>6</v>
      </c>
      <c r="H774" s="68">
        <v>1</v>
      </c>
      <c r="I774" s="69">
        <v>6</v>
      </c>
      <c r="J774" s="69">
        <v>7</v>
      </c>
      <c r="K774" s="69">
        <v>16.420000000000002</v>
      </c>
      <c r="L774" s="69">
        <v>140.52000000000001</v>
      </c>
      <c r="M774" s="69">
        <v>140.52000000000001</v>
      </c>
      <c r="N774" s="41"/>
    </row>
    <row r="775" spans="1:14" x14ac:dyDescent="0.25">
      <c r="A775" s="47" t="s">
        <v>3993</v>
      </c>
      <c r="B775" s="63" t="s">
        <v>1382</v>
      </c>
      <c r="C775" s="64" t="s">
        <v>104</v>
      </c>
      <c r="D775" s="65">
        <v>72385</v>
      </c>
      <c r="E775" s="66" t="s">
        <v>1383</v>
      </c>
      <c r="F775" s="67" t="s">
        <v>101</v>
      </c>
      <c r="G775" s="68">
        <v>6</v>
      </c>
      <c r="H775" s="68">
        <v>1</v>
      </c>
      <c r="I775" s="69">
        <v>6</v>
      </c>
      <c r="J775" s="69">
        <v>2.88</v>
      </c>
      <c r="K775" s="69">
        <v>0.88</v>
      </c>
      <c r="L775" s="69">
        <v>22.56</v>
      </c>
      <c r="M775" s="69">
        <v>22.56</v>
      </c>
      <c r="N775" s="40"/>
    </row>
    <row r="776" spans="1:14" ht="24" x14ac:dyDescent="0.3">
      <c r="A776" s="47" t="s">
        <v>3994</v>
      </c>
      <c r="B776" s="63" t="s">
        <v>1384</v>
      </c>
      <c r="C776" s="64" t="s">
        <v>170</v>
      </c>
      <c r="D776" s="65">
        <v>91940</v>
      </c>
      <c r="E776" s="66" t="s">
        <v>968</v>
      </c>
      <c r="F776" s="67" t="s">
        <v>101</v>
      </c>
      <c r="G776" s="68">
        <v>6</v>
      </c>
      <c r="H776" s="68">
        <v>1</v>
      </c>
      <c r="I776" s="69">
        <v>6</v>
      </c>
      <c r="J776" s="69">
        <v>4.42</v>
      </c>
      <c r="K776" s="69">
        <v>8.7200000000000006</v>
      </c>
      <c r="L776" s="69">
        <v>78.84</v>
      </c>
      <c r="M776" s="69">
        <v>78.84</v>
      </c>
      <c r="N776" s="41"/>
    </row>
    <row r="777" spans="1:14" ht="24" x14ac:dyDescent="0.3">
      <c r="A777" s="47" t="s">
        <v>3995</v>
      </c>
      <c r="B777" s="63" t="s">
        <v>1385</v>
      </c>
      <c r="C777" s="64" t="s">
        <v>170</v>
      </c>
      <c r="D777" s="65">
        <v>91941</v>
      </c>
      <c r="E777" s="66" t="s">
        <v>970</v>
      </c>
      <c r="F777" s="67" t="s">
        <v>101</v>
      </c>
      <c r="G777" s="68">
        <v>46</v>
      </c>
      <c r="H777" s="68">
        <v>1</v>
      </c>
      <c r="I777" s="69">
        <v>46</v>
      </c>
      <c r="J777" s="69">
        <v>3.13</v>
      </c>
      <c r="K777" s="69">
        <v>4.97</v>
      </c>
      <c r="L777" s="69">
        <v>372.6</v>
      </c>
      <c r="M777" s="69">
        <v>372.6</v>
      </c>
      <c r="N777" s="41"/>
    </row>
    <row r="778" spans="1:14" x14ac:dyDescent="0.25">
      <c r="A778" s="47" t="s">
        <v>3996</v>
      </c>
      <c r="B778" s="63" t="s">
        <v>1386</v>
      </c>
      <c r="C778" s="64" t="s">
        <v>104</v>
      </c>
      <c r="D778" s="65">
        <v>70680</v>
      </c>
      <c r="E778" s="66" t="s">
        <v>972</v>
      </c>
      <c r="F778" s="67" t="s">
        <v>101</v>
      </c>
      <c r="G778" s="68">
        <v>3</v>
      </c>
      <c r="H778" s="68">
        <v>1</v>
      </c>
      <c r="I778" s="69">
        <v>3</v>
      </c>
      <c r="J778" s="69">
        <v>2.17</v>
      </c>
      <c r="K778" s="69">
        <v>4.45</v>
      </c>
      <c r="L778" s="69">
        <v>19.86</v>
      </c>
      <c r="M778" s="69">
        <v>19.86</v>
      </c>
      <c r="N778" s="40"/>
    </row>
    <row r="779" spans="1:14" x14ac:dyDescent="0.25">
      <c r="A779" s="47" t="s">
        <v>3997</v>
      </c>
      <c r="B779" s="63" t="s">
        <v>1387</v>
      </c>
      <c r="C779" s="64" t="s">
        <v>104</v>
      </c>
      <c r="D779" s="65">
        <v>70682</v>
      </c>
      <c r="E779" s="66" t="s">
        <v>974</v>
      </c>
      <c r="F779" s="67" t="s">
        <v>101</v>
      </c>
      <c r="G779" s="68">
        <v>18</v>
      </c>
      <c r="H779" s="68">
        <v>1</v>
      </c>
      <c r="I779" s="69">
        <v>18</v>
      </c>
      <c r="J779" s="69">
        <v>4.66</v>
      </c>
      <c r="K779" s="69">
        <v>4.45</v>
      </c>
      <c r="L779" s="69">
        <v>163.98</v>
      </c>
      <c r="M779" s="69">
        <v>163.98</v>
      </c>
      <c r="N779" s="40"/>
    </row>
    <row r="780" spans="1:14" x14ac:dyDescent="0.25">
      <c r="A780" s="47" t="s">
        <v>3998</v>
      </c>
      <c r="B780" s="63" t="s">
        <v>1388</v>
      </c>
      <c r="C780" s="64" t="s">
        <v>104</v>
      </c>
      <c r="D780" s="65">
        <v>70929</v>
      </c>
      <c r="E780" s="66" t="s">
        <v>243</v>
      </c>
      <c r="F780" s="67" t="s">
        <v>101</v>
      </c>
      <c r="G780" s="68">
        <v>7</v>
      </c>
      <c r="H780" s="68">
        <v>1</v>
      </c>
      <c r="I780" s="69">
        <v>7</v>
      </c>
      <c r="J780" s="69">
        <v>7.04</v>
      </c>
      <c r="K780" s="69">
        <v>10.07</v>
      </c>
      <c r="L780" s="69">
        <v>119.77</v>
      </c>
      <c r="M780" s="69">
        <v>119.77</v>
      </c>
      <c r="N780" s="40"/>
    </row>
    <row r="781" spans="1:14" x14ac:dyDescent="0.25">
      <c r="A781" s="47" t="s">
        <v>3999</v>
      </c>
      <c r="B781" s="63" t="s">
        <v>1389</v>
      </c>
      <c r="C781" s="64" t="s">
        <v>104</v>
      </c>
      <c r="D781" s="65">
        <v>70563</v>
      </c>
      <c r="E781" s="66" t="s">
        <v>976</v>
      </c>
      <c r="F781" s="67" t="s">
        <v>123</v>
      </c>
      <c r="G781" s="68">
        <v>900</v>
      </c>
      <c r="H781" s="68">
        <v>1</v>
      </c>
      <c r="I781" s="69">
        <v>900</v>
      </c>
      <c r="J781" s="69">
        <v>2.04</v>
      </c>
      <c r="K781" s="69">
        <v>1.62</v>
      </c>
      <c r="L781" s="69">
        <v>3294</v>
      </c>
      <c r="M781" s="69">
        <v>3294</v>
      </c>
      <c r="N781" s="40"/>
    </row>
    <row r="782" spans="1:14" x14ac:dyDescent="0.25">
      <c r="A782" s="47" t="s">
        <v>4000</v>
      </c>
      <c r="B782" s="63" t="s">
        <v>1390</v>
      </c>
      <c r="C782" s="64" t="s">
        <v>104</v>
      </c>
      <c r="D782" s="65">
        <v>70509</v>
      </c>
      <c r="E782" s="66" t="s">
        <v>160</v>
      </c>
      <c r="F782" s="67" t="s">
        <v>123</v>
      </c>
      <c r="G782" s="68">
        <v>40</v>
      </c>
      <c r="H782" s="68">
        <v>1</v>
      </c>
      <c r="I782" s="69">
        <v>40</v>
      </c>
      <c r="J782" s="69">
        <v>6.81</v>
      </c>
      <c r="K782" s="69">
        <v>2.0699999999999998</v>
      </c>
      <c r="L782" s="69">
        <v>355.2</v>
      </c>
      <c r="M782" s="69">
        <v>355.2</v>
      </c>
      <c r="N782" s="40"/>
    </row>
    <row r="783" spans="1:14" x14ac:dyDescent="0.25">
      <c r="A783" s="47" t="s">
        <v>4001</v>
      </c>
      <c r="B783" s="63" t="s">
        <v>1391</v>
      </c>
      <c r="C783" s="64" t="s">
        <v>104</v>
      </c>
      <c r="D783" s="65">
        <v>72578</v>
      </c>
      <c r="E783" s="66" t="s">
        <v>978</v>
      </c>
      <c r="F783" s="67" t="s">
        <v>101</v>
      </c>
      <c r="G783" s="68">
        <v>20</v>
      </c>
      <c r="H783" s="68">
        <v>1</v>
      </c>
      <c r="I783" s="69">
        <v>20</v>
      </c>
      <c r="J783" s="69">
        <v>6.71</v>
      </c>
      <c r="K783" s="69">
        <v>8.6</v>
      </c>
      <c r="L783" s="69">
        <v>306.2</v>
      </c>
      <c r="M783" s="69">
        <v>306.2</v>
      </c>
      <c r="N783" s="40"/>
    </row>
    <row r="784" spans="1:14" ht="24" x14ac:dyDescent="0.3">
      <c r="A784" s="47" t="s">
        <v>4002</v>
      </c>
      <c r="B784" s="63" t="s">
        <v>1392</v>
      </c>
      <c r="C784" s="64" t="s">
        <v>170</v>
      </c>
      <c r="D784" s="65">
        <v>92008</v>
      </c>
      <c r="E784" s="66" t="s">
        <v>1393</v>
      </c>
      <c r="F784" s="67" t="s">
        <v>101</v>
      </c>
      <c r="G784" s="68">
        <v>25</v>
      </c>
      <c r="H784" s="68">
        <v>1</v>
      </c>
      <c r="I784" s="69">
        <v>25</v>
      </c>
      <c r="J784" s="69">
        <v>20.07</v>
      </c>
      <c r="K784" s="69">
        <v>16.260000000000002</v>
      </c>
      <c r="L784" s="69">
        <v>908.25</v>
      </c>
      <c r="M784" s="69">
        <v>908.25</v>
      </c>
      <c r="N784" s="41"/>
    </row>
    <row r="785" spans="1:14" x14ac:dyDescent="0.25">
      <c r="A785" s="47" t="s">
        <v>4003</v>
      </c>
      <c r="B785" s="63" t="s">
        <v>1394</v>
      </c>
      <c r="C785" s="64" t="s">
        <v>104</v>
      </c>
      <c r="D785" s="65">
        <v>72585</v>
      </c>
      <c r="E785" s="66" t="s">
        <v>1395</v>
      </c>
      <c r="F785" s="67" t="s">
        <v>101</v>
      </c>
      <c r="G785" s="68">
        <v>1</v>
      </c>
      <c r="H785" s="68">
        <v>1</v>
      </c>
      <c r="I785" s="69">
        <v>1</v>
      </c>
      <c r="J785" s="69">
        <v>9.82</v>
      </c>
      <c r="K785" s="69">
        <v>8.6</v>
      </c>
      <c r="L785" s="69">
        <v>18.420000000000002</v>
      </c>
      <c r="M785" s="69">
        <v>18.420000000000002</v>
      </c>
      <c r="N785" s="40"/>
    </row>
    <row r="786" spans="1:14" x14ac:dyDescent="0.25">
      <c r="A786" s="47" t="s">
        <v>4004</v>
      </c>
      <c r="B786" s="63" t="s">
        <v>1396</v>
      </c>
      <c r="C786" s="64" t="s">
        <v>104</v>
      </c>
      <c r="D786" s="65">
        <v>71431</v>
      </c>
      <c r="E786" s="66" t="s">
        <v>1397</v>
      </c>
      <c r="F786" s="67" t="s">
        <v>101</v>
      </c>
      <c r="G786" s="68">
        <v>2</v>
      </c>
      <c r="H786" s="68">
        <v>1</v>
      </c>
      <c r="I786" s="69">
        <v>2</v>
      </c>
      <c r="J786" s="69">
        <v>8.75</v>
      </c>
      <c r="K786" s="69">
        <v>8.6</v>
      </c>
      <c r="L786" s="69">
        <v>34.700000000000003</v>
      </c>
      <c r="M786" s="69">
        <v>34.700000000000003</v>
      </c>
      <c r="N786" s="40"/>
    </row>
    <row r="787" spans="1:14" x14ac:dyDescent="0.25">
      <c r="A787" s="47" t="s">
        <v>4005</v>
      </c>
      <c r="B787" s="63" t="s">
        <v>1398</v>
      </c>
      <c r="C787" s="64" t="s">
        <v>104</v>
      </c>
      <c r="D787" s="65">
        <v>71440</v>
      </c>
      <c r="E787" s="66" t="s">
        <v>981</v>
      </c>
      <c r="F787" s="67" t="s">
        <v>101</v>
      </c>
      <c r="G787" s="68">
        <v>1</v>
      </c>
      <c r="H787" s="68">
        <v>1</v>
      </c>
      <c r="I787" s="69">
        <v>1</v>
      </c>
      <c r="J787" s="69">
        <v>6.37</v>
      </c>
      <c r="K787" s="69">
        <v>6.22</v>
      </c>
      <c r="L787" s="69">
        <v>12.59</v>
      </c>
      <c r="M787" s="69">
        <v>12.59</v>
      </c>
      <c r="N787" s="40"/>
    </row>
    <row r="788" spans="1:14" x14ac:dyDescent="0.25">
      <c r="A788" s="47" t="s">
        <v>4006</v>
      </c>
      <c r="B788" s="63" t="s">
        <v>1399</v>
      </c>
      <c r="C788" s="64" t="s">
        <v>104</v>
      </c>
      <c r="D788" s="65">
        <v>71441</v>
      </c>
      <c r="E788" s="66" t="s">
        <v>257</v>
      </c>
      <c r="F788" s="67" t="s">
        <v>101</v>
      </c>
      <c r="G788" s="68">
        <v>1</v>
      </c>
      <c r="H788" s="68">
        <v>1</v>
      </c>
      <c r="I788" s="69">
        <v>1</v>
      </c>
      <c r="J788" s="69">
        <v>9.19</v>
      </c>
      <c r="K788" s="69">
        <v>10.97</v>
      </c>
      <c r="L788" s="69">
        <v>20.16</v>
      </c>
      <c r="M788" s="69">
        <v>20.16</v>
      </c>
      <c r="N788" s="40"/>
    </row>
    <row r="789" spans="1:14" x14ac:dyDescent="0.25">
      <c r="A789" s="47" t="s">
        <v>4007</v>
      </c>
      <c r="B789" s="63" t="s">
        <v>1400</v>
      </c>
      <c r="C789" s="64" t="s">
        <v>104</v>
      </c>
      <c r="D789" s="65">
        <v>71442</v>
      </c>
      <c r="E789" s="66" t="s">
        <v>259</v>
      </c>
      <c r="F789" s="67" t="s">
        <v>101</v>
      </c>
      <c r="G789" s="68">
        <v>1</v>
      </c>
      <c r="H789" s="68">
        <v>1</v>
      </c>
      <c r="I789" s="69">
        <v>1</v>
      </c>
      <c r="J789" s="69">
        <v>13.75</v>
      </c>
      <c r="K789" s="69">
        <v>15.71</v>
      </c>
      <c r="L789" s="69">
        <v>29.46</v>
      </c>
      <c r="M789" s="69">
        <v>29.46</v>
      </c>
      <c r="N789" s="40"/>
    </row>
    <row r="790" spans="1:14" ht="24" x14ac:dyDescent="0.3">
      <c r="A790" s="47" t="s">
        <v>4008</v>
      </c>
      <c r="B790" s="63" t="s">
        <v>1401</v>
      </c>
      <c r="C790" s="64" t="s">
        <v>170</v>
      </c>
      <c r="D790" s="65">
        <v>91975</v>
      </c>
      <c r="E790" s="70" t="s">
        <v>3193</v>
      </c>
      <c r="F790" s="67" t="s">
        <v>101</v>
      </c>
      <c r="G790" s="68">
        <v>1</v>
      </c>
      <c r="H790" s="68">
        <v>1</v>
      </c>
      <c r="I790" s="69">
        <v>1</v>
      </c>
      <c r="J790" s="69">
        <v>35.1</v>
      </c>
      <c r="K790" s="69">
        <v>26.56</v>
      </c>
      <c r="L790" s="69">
        <v>61.66</v>
      </c>
      <c r="M790" s="69">
        <v>61.66</v>
      </c>
      <c r="N790" s="41"/>
    </row>
    <row r="791" spans="1:14" x14ac:dyDescent="0.25">
      <c r="A791" s="47" t="s">
        <v>4009</v>
      </c>
      <c r="B791" s="63" t="s">
        <v>1402</v>
      </c>
      <c r="C791" s="64" t="s">
        <v>104</v>
      </c>
      <c r="D791" s="65">
        <v>72578</v>
      </c>
      <c r="E791" s="66" t="s">
        <v>978</v>
      </c>
      <c r="F791" s="67" t="s">
        <v>101</v>
      </c>
      <c r="G791" s="68">
        <v>3</v>
      </c>
      <c r="H791" s="68">
        <v>1</v>
      </c>
      <c r="I791" s="69">
        <v>3</v>
      </c>
      <c r="J791" s="69">
        <v>6.71</v>
      </c>
      <c r="K791" s="69">
        <v>8.6</v>
      </c>
      <c r="L791" s="69">
        <v>45.93</v>
      </c>
      <c r="M791" s="69">
        <v>45.93</v>
      </c>
      <c r="N791" s="40"/>
    </row>
    <row r="792" spans="1:14" x14ac:dyDescent="0.25">
      <c r="A792" s="47" t="s">
        <v>4010</v>
      </c>
      <c r="B792" s="63" t="s">
        <v>1403</v>
      </c>
      <c r="C792" s="64" t="s">
        <v>104</v>
      </c>
      <c r="D792" s="65">
        <v>70645</v>
      </c>
      <c r="E792" s="66" t="s">
        <v>984</v>
      </c>
      <c r="F792" s="67" t="s">
        <v>101</v>
      </c>
      <c r="G792" s="68">
        <v>3</v>
      </c>
      <c r="H792" s="68">
        <v>1</v>
      </c>
      <c r="I792" s="69">
        <v>3</v>
      </c>
      <c r="J792" s="69">
        <v>22.56</v>
      </c>
      <c r="K792" s="69">
        <v>20.75</v>
      </c>
      <c r="L792" s="69">
        <v>129.93</v>
      </c>
      <c r="M792" s="69">
        <v>129.93</v>
      </c>
      <c r="N792" s="40"/>
    </row>
    <row r="793" spans="1:14" ht="24" x14ac:dyDescent="0.3">
      <c r="A793" s="47" t="s">
        <v>4011</v>
      </c>
      <c r="B793" s="63" t="s">
        <v>1404</v>
      </c>
      <c r="C793" s="64" t="s">
        <v>170</v>
      </c>
      <c r="D793" s="65">
        <v>100903</v>
      </c>
      <c r="E793" s="70" t="s">
        <v>3184</v>
      </c>
      <c r="F793" s="67" t="s">
        <v>101</v>
      </c>
      <c r="G793" s="68">
        <v>46</v>
      </c>
      <c r="H793" s="68">
        <v>1</v>
      </c>
      <c r="I793" s="69">
        <v>46</v>
      </c>
      <c r="J793" s="69">
        <v>18.25</v>
      </c>
      <c r="K793" s="69">
        <v>5.63</v>
      </c>
      <c r="L793" s="69">
        <v>1098.48</v>
      </c>
      <c r="M793" s="69">
        <v>1098.48</v>
      </c>
      <c r="N793" s="41"/>
    </row>
    <row r="794" spans="1:14" ht="24" x14ac:dyDescent="0.3">
      <c r="A794" s="47" t="s">
        <v>4012</v>
      </c>
      <c r="B794" s="63" t="s">
        <v>1405</v>
      </c>
      <c r="C794" s="64" t="s">
        <v>270</v>
      </c>
      <c r="D794" s="77" t="s">
        <v>988</v>
      </c>
      <c r="E794" s="70" t="s">
        <v>3194</v>
      </c>
      <c r="F794" s="67" t="s">
        <v>101</v>
      </c>
      <c r="G794" s="68">
        <v>23</v>
      </c>
      <c r="H794" s="68">
        <v>1</v>
      </c>
      <c r="I794" s="69">
        <v>23</v>
      </c>
      <c r="J794" s="69">
        <v>76.209999999999994</v>
      </c>
      <c r="K794" s="69">
        <v>11.46</v>
      </c>
      <c r="L794" s="69">
        <v>2016.41</v>
      </c>
      <c r="M794" s="69">
        <v>2016.41</v>
      </c>
      <c r="N794" s="41"/>
    </row>
    <row r="795" spans="1:14" ht="36" x14ac:dyDescent="0.3">
      <c r="A795" s="47" t="s">
        <v>4013</v>
      </c>
      <c r="B795" s="63" t="s">
        <v>1406</v>
      </c>
      <c r="C795" s="64" t="s">
        <v>170</v>
      </c>
      <c r="D795" s="65">
        <v>101875</v>
      </c>
      <c r="E795" s="66" t="s">
        <v>1407</v>
      </c>
      <c r="F795" s="67" t="s">
        <v>101</v>
      </c>
      <c r="G795" s="68">
        <v>1</v>
      </c>
      <c r="H795" s="68">
        <v>1</v>
      </c>
      <c r="I795" s="69">
        <v>1</v>
      </c>
      <c r="J795" s="69">
        <v>295.33</v>
      </c>
      <c r="K795" s="69">
        <v>15.64</v>
      </c>
      <c r="L795" s="69">
        <v>310.97000000000003</v>
      </c>
      <c r="M795" s="69">
        <v>310.97000000000003</v>
      </c>
      <c r="N795" s="41"/>
    </row>
    <row r="796" spans="1:14" ht="36" x14ac:dyDescent="0.3">
      <c r="A796" s="47" t="s">
        <v>4014</v>
      </c>
      <c r="B796" s="63" t="s">
        <v>1408</v>
      </c>
      <c r="C796" s="64" t="s">
        <v>170</v>
      </c>
      <c r="D796" s="65">
        <v>101879</v>
      </c>
      <c r="E796" s="66" t="s">
        <v>1409</v>
      </c>
      <c r="F796" s="67" t="s">
        <v>101</v>
      </c>
      <c r="G796" s="68">
        <v>1</v>
      </c>
      <c r="H796" s="68">
        <v>1</v>
      </c>
      <c r="I796" s="69">
        <v>1</v>
      </c>
      <c r="J796" s="69">
        <v>431.87</v>
      </c>
      <c r="K796" s="69">
        <v>17.559999999999999</v>
      </c>
      <c r="L796" s="69">
        <v>449.43</v>
      </c>
      <c r="M796" s="69">
        <v>449.43</v>
      </c>
      <c r="N796" s="41"/>
    </row>
    <row r="797" spans="1:14" x14ac:dyDescent="0.25">
      <c r="A797" s="47" t="s">
        <v>4015</v>
      </c>
      <c r="B797" s="63" t="s">
        <v>1410</v>
      </c>
      <c r="C797" s="64" t="s">
        <v>104</v>
      </c>
      <c r="D797" s="65">
        <v>70541</v>
      </c>
      <c r="E797" s="66" t="s">
        <v>1411</v>
      </c>
      <c r="F797" s="67" t="s">
        <v>123</v>
      </c>
      <c r="G797" s="68">
        <v>10</v>
      </c>
      <c r="H797" s="68">
        <v>1</v>
      </c>
      <c r="I797" s="69">
        <v>10</v>
      </c>
      <c r="J797" s="69">
        <v>12.34</v>
      </c>
      <c r="K797" s="69">
        <v>2.37</v>
      </c>
      <c r="L797" s="69">
        <v>147.1</v>
      </c>
      <c r="M797" s="69">
        <v>147.1</v>
      </c>
      <c r="N797" s="40"/>
    </row>
    <row r="798" spans="1:14" x14ac:dyDescent="0.25">
      <c r="A798" s="47" t="s">
        <v>4016</v>
      </c>
      <c r="B798" s="63" t="s">
        <v>1412</v>
      </c>
      <c r="C798" s="64" t="s">
        <v>104</v>
      </c>
      <c r="D798" s="65">
        <v>71174</v>
      </c>
      <c r="E798" s="66" t="s">
        <v>1413</v>
      </c>
      <c r="F798" s="67" t="s">
        <v>101</v>
      </c>
      <c r="G798" s="68">
        <v>1</v>
      </c>
      <c r="H798" s="68">
        <v>1</v>
      </c>
      <c r="I798" s="69">
        <v>1</v>
      </c>
      <c r="J798" s="69">
        <v>64.05</v>
      </c>
      <c r="K798" s="69">
        <v>26.68</v>
      </c>
      <c r="L798" s="69">
        <v>90.73</v>
      </c>
      <c r="M798" s="69">
        <v>90.73</v>
      </c>
      <c r="N798" s="40"/>
    </row>
    <row r="799" spans="1:14" x14ac:dyDescent="0.25">
      <c r="A799" s="47" t="s">
        <v>4017</v>
      </c>
      <c r="B799" s="63" t="s">
        <v>1414</v>
      </c>
      <c r="C799" s="64" t="s">
        <v>104</v>
      </c>
      <c r="D799" s="65">
        <v>71174</v>
      </c>
      <c r="E799" s="66" t="s">
        <v>1413</v>
      </c>
      <c r="F799" s="67" t="s">
        <v>101</v>
      </c>
      <c r="G799" s="68">
        <v>1</v>
      </c>
      <c r="H799" s="68">
        <v>1</v>
      </c>
      <c r="I799" s="69">
        <v>1</v>
      </c>
      <c r="J799" s="69">
        <v>64.05</v>
      </c>
      <c r="K799" s="69">
        <v>26.68</v>
      </c>
      <c r="L799" s="69">
        <v>90.73</v>
      </c>
      <c r="M799" s="69">
        <v>90.73</v>
      </c>
      <c r="N799" s="40"/>
    </row>
    <row r="800" spans="1:14" ht="24" x14ac:dyDescent="0.3">
      <c r="A800" s="47" t="s">
        <v>4018</v>
      </c>
      <c r="B800" s="63" t="s">
        <v>1415</v>
      </c>
      <c r="C800" s="64" t="s">
        <v>170</v>
      </c>
      <c r="D800" s="65">
        <v>93653</v>
      </c>
      <c r="E800" s="66" t="s">
        <v>995</v>
      </c>
      <c r="F800" s="67" t="s">
        <v>101</v>
      </c>
      <c r="G800" s="68">
        <v>1</v>
      </c>
      <c r="H800" s="68">
        <v>1</v>
      </c>
      <c r="I800" s="69">
        <v>1</v>
      </c>
      <c r="J800" s="69">
        <v>8.1199999999999992</v>
      </c>
      <c r="K800" s="69">
        <v>1.01</v>
      </c>
      <c r="L800" s="69">
        <v>9.1300000000000008</v>
      </c>
      <c r="M800" s="69">
        <v>9.1300000000000008</v>
      </c>
      <c r="N800" s="41"/>
    </row>
    <row r="801" spans="1:14" ht="24" x14ac:dyDescent="0.3">
      <c r="A801" s="47" t="s">
        <v>4019</v>
      </c>
      <c r="B801" s="63" t="s">
        <v>1416</v>
      </c>
      <c r="C801" s="64" t="s">
        <v>170</v>
      </c>
      <c r="D801" s="65">
        <v>93654</v>
      </c>
      <c r="E801" s="70" t="s">
        <v>3150</v>
      </c>
      <c r="F801" s="67" t="s">
        <v>101</v>
      </c>
      <c r="G801" s="68">
        <v>14</v>
      </c>
      <c r="H801" s="68">
        <v>1</v>
      </c>
      <c r="I801" s="69">
        <v>14</v>
      </c>
      <c r="J801" s="69">
        <v>8.24</v>
      </c>
      <c r="K801" s="69">
        <v>1.38</v>
      </c>
      <c r="L801" s="69">
        <v>134.68</v>
      </c>
      <c r="M801" s="69">
        <v>134.68</v>
      </c>
      <c r="N801" s="41"/>
    </row>
    <row r="802" spans="1:14" x14ac:dyDescent="0.25">
      <c r="A802" s="47" t="s">
        <v>4020</v>
      </c>
      <c r="B802" s="63" t="s">
        <v>1417</v>
      </c>
      <c r="C802" s="64" t="s">
        <v>104</v>
      </c>
      <c r="D802" s="65">
        <v>71450</v>
      </c>
      <c r="E802" s="66" t="s">
        <v>998</v>
      </c>
      <c r="F802" s="67" t="s">
        <v>101</v>
      </c>
      <c r="G802" s="68">
        <v>4</v>
      </c>
      <c r="H802" s="68">
        <v>1</v>
      </c>
      <c r="I802" s="69">
        <v>4</v>
      </c>
      <c r="J802" s="69">
        <v>120.83</v>
      </c>
      <c r="K802" s="69">
        <v>17.79</v>
      </c>
      <c r="L802" s="69">
        <v>554.48</v>
      </c>
      <c r="M802" s="69">
        <v>554.48</v>
      </c>
      <c r="N802" s="40"/>
    </row>
    <row r="803" spans="1:14" x14ac:dyDescent="0.25">
      <c r="A803" s="47" t="s">
        <v>4021</v>
      </c>
      <c r="B803" s="63" t="s">
        <v>1418</v>
      </c>
      <c r="C803" s="64" t="s">
        <v>104</v>
      </c>
      <c r="D803" s="65">
        <v>71321</v>
      </c>
      <c r="E803" s="66" t="s">
        <v>415</v>
      </c>
      <c r="F803" s="67" t="s">
        <v>101</v>
      </c>
      <c r="G803" s="68">
        <v>2</v>
      </c>
      <c r="H803" s="68">
        <v>1</v>
      </c>
      <c r="I803" s="69">
        <v>2</v>
      </c>
      <c r="J803" s="69">
        <v>13.34</v>
      </c>
      <c r="K803" s="69">
        <v>5.92</v>
      </c>
      <c r="L803" s="69">
        <v>38.520000000000003</v>
      </c>
      <c r="M803" s="69">
        <v>38.520000000000003</v>
      </c>
      <c r="N803" s="40"/>
    </row>
    <row r="804" spans="1:14" x14ac:dyDescent="0.25">
      <c r="A804" s="47" t="s">
        <v>4022</v>
      </c>
      <c r="B804" s="63" t="s">
        <v>1419</v>
      </c>
      <c r="C804" s="64" t="s">
        <v>104</v>
      </c>
      <c r="D804" s="65">
        <v>71331</v>
      </c>
      <c r="E804" s="66" t="s">
        <v>1001</v>
      </c>
      <c r="F804" s="67" t="s">
        <v>101</v>
      </c>
      <c r="G804" s="68">
        <v>15</v>
      </c>
      <c r="H804" s="68">
        <v>1</v>
      </c>
      <c r="I804" s="69">
        <v>15</v>
      </c>
      <c r="J804" s="69">
        <v>7.57</v>
      </c>
      <c r="K804" s="69">
        <v>11.85</v>
      </c>
      <c r="L804" s="69">
        <v>291.3</v>
      </c>
      <c r="M804" s="69">
        <v>291.3</v>
      </c>
      <c r="N804" s="40"/>
    </row>
    <row r="805" spans="1:14" x14ac:dyDescent="0.25">
      <c r="A805" s="47" t="s">
        <v>4023</v>
      </c>
      <c r="B805" s="72" t="s">
        <v>1420</v>
      </c>
      <c r="C805" s="73"/>
      <c r="D805" s="73"/>
      <c r="E805" s="74" t="s">
        <v>277</v>
      </c>
      <c r="F805" s="73"/>
      <c r="G805" s="75"/>
      <c r="H805" s="75"/>
      <c r="I805" s="75"/>
      <c r="J805" s="75"/>
      <c r="K805" s="75"/>
      <c r="L805" s="76">
        <v>12320.609999999999</v>
      </c>
      <c r="M805" s="76">
        <v>12320.609999999999</v>
      </c>
      <c r="N805" s="40"/>
    </row>
    <row r="806" spans="1:14" x14ac:dyDescent="0.25">
      <c r="A806" s="47" t="s">
        <v>4024</v>
      </c>
      <c r="B806" s="63" t="s">
        <v>1421</v>
      </c>
      <c r="C806" s="64" t="s">
        <v>104</v>
      </c>
      <c r="D806" s="65">
        <v>70211</v>
      </c>
      <c r="E806" s="66" t="s">
        <v>1008</v>
      </c>
      <c r="F806" s="67" t="s">
        <v>101</v>
      </c>
      <c r="G806" s="68">
        <v>50</v>
      </c>
      <c r="H806" s="68">
        <v>1</v>
      </c>
      <c r="I806" s="69">
        <v>50</v>
      </c>
      <c r="J806" s="69">
        <v>0.13</v>
      </c>
      <c r="K806" s="69">
        <v>0.4</v>
      </c>
      <c r="L806" s="69">
        <v>26.5</v>
      </c>
      <c r="M806" s="69">
        <v>26.5</v>
      </c>
      <c r="N806" s="40"/>
    </row>
    <row r="807" spans="1:14" x14ac:dyDescent="0.25">
      <c r="A807" s="47" t="s">
        <v>4025</v>
      </c>
      <c r="B807" s="63" t="s">
        <v>1422</v>
      </c>
      <c r="C807" s="64" t="s">
        <v>104</v>
      </c>
      <c r="D807" s="65">
        <v>70422</v>
      </c>
      <c r="E807" s="66" t="s">
        <v>357</v>
      </c>
      <c r="F807" s="67" t="s">
        <v>358</v>
      </c>
      <c r="G807" s="68">
        <v>5</v>
      </c>
      <c r="H807" s="68">
        <v>1</v>
      </c>
      <c r="I807" s="69">
        <v>5</v>
      </c>
      <c r="J807" s="69">
        <v>2.35</v>
      </c>
      <c r="K807" s="69">
        <v>0.3</v>
      </c>
      <c r="L807" s="69">
        <v>13.25</v>
      </c>
      <c r="M807" s="69">
        <v>13.25</v>
      </c>
      <c r="N807" s="40"/>
    </row>
    <row r="808" spans="1:14" x14ac:dyDescent="0.25">
      <c r="A808" s="47" t="s">
        <v>4026</v>
      </c>
      <c r="B808" s="63" t="s">
        <v>1423</v>
      </c>
      <c r="C808" s="64" t="s">
        <v>104</v>
      </c>
      <c r="D808" s="65">
        <v>70425</v>
      </c>
      <c r="E808" s="66" t="s">
        <v>1013</v>
      </c>
      <c r="F808" s="67" t="s">
        <v>358</v>
      </c>
      <c r="G808" s="68">
        <v>2</v>
      </c>
      <c r="H808" s="68">
        <v>1</v>
      </c>
      <c r="I808" s="69">
        <v>2</v>
      </c>
      <c r="J808" s="69">
        <v>6.62</v>
      </c>
      <c r="K808" s="69">
        <v>1.77</v>
      </c>
      <c r="L808" s="69">
        <v>16.78</v>
      </c>
      <c r="M808" s="69">
        <v>16.78</v>
      </c>
      <c r="N808" s="40"/>
    </row>
    <row r="809" spans="1:14" x14ac:dyDescent="0.25">
      <c r="A809" s="47" t="s">
        <v>4027</v>
      </c>
      <c r="B809" s="63" t="s">
        <v>1424</v>
      </c>
      <c r="C809" s="64" t="s">
        <v>104</v>
      </c>
      <c r="D809" s="65">
        <v>70626</v>
      </c>
      <c r="E809" s="66" t="s">
        <v>1021</v>
      </c>
      <c r="F809" s="67" t="s">
        <v>123</v>
      </c>
      <c r="G809" s="68">
        <v>290</v>
      </c>
      <c r="H809" s="68">
        <v>1</v>
      </c>
      <c r="I809" s="69">
        <v>290</v>
      </c>
      <c r="J809" s="69">
        <v>2.4700000000000002</v>
      </c>
      <c r="K809" s="69">
        <v>1.92</v>
      </c>
      <c r="L809" s="69">
        <v>1273.0999999999999</v>
      </c>
      <c r="M809" s="69">
        <v>1273.0999999999999</v>
      </c>
      <c r="N809" s="40"/>
    </row>
    <row r="810" spans="1:14" x14ac:dyDescent="0.25">
      <c r="A810" s="47" t="s">
        <v>4028</v>
      </c>
      <c r="B810" s="63" t="s">
        <v>1425</v>
      </c>
      <c r="C810" s="64" t="s">
        <v>104</v>
      </c>
      <c r="D810" s="65">
        <v>70645</v>
      </c>
      <c r="E810" s="66" t="s">
        <v>984</v>
      </c>
      <c r="F810" s="67" t="s">
        <v>101</v>
      </c>
      <c r="G810" s="68">
        <v>6</v>
      </c>
      <c r="H810" s="68">
        <v>1</v>
      </c>
      <c r="I810" s="69">
        <v>6</v>
      </c>
      <c r="J810" s="69">
        <v>22.56</v>
      </c>
      <c r="K810" s="69">
        <v>20.75</v>
      </c>
      <c r="L810" s="69">
        <v>259.86</v>
      </c>
      <c r="M810" s="69">
        <v>259.86</v>
      </c>
      <c r="N810" s="40"/>
    </row>
    <row r="811" spans="1:14" x14ac:dyDescent="0.25">
      <c r="A811" s="47" t="s">
        <v>4029</v>
      </c>
      <c r="B811" s="63" t="s">
        <v>1426</v>
      </c>
      <c r="C811" s="64" t="s">
        <v>104</v>
      </c>
      <c r="D811" s="65">
        <v>70648</v>
      </c>
      <c r="E811" s="66" t="s">
        <v>1024</v>
      </c>
      <c r="F811" s="67" t="s">
        <v>101</v>
      </c>
      <c r="G811" s="68">
        <v>1</v>
      </c>
      <c r="H811" s="68">
        <v>1</v>
      </c>
      <c r="I811" s="69">
        <v>1</v>
      </c>
      <c r="J811" s="69">
        <v>96.57</v>
      </c>
      <c r="K811" s="69">
        <v>59.3</v>
      </c>
      <c r="L811" s="69">
        <v>155.87</v>
      </c>
      <c r="M811" s="69">
        <v>155.87</v>
      </c>
      <c r="N811" s="40"/>
    </row>
    <row r="812" spans="1:14" x14ac:dyDescent="0.25">
      <c r="A812" s="47" t="s">
        <v>4030</v>
      </c>
      <c r="B812" s="63" t="s">
        <v>1427</v>
      </c>
      <c r="C812" s="64" t="s">
        <v>104</v>
      </c>
      <c r="D812" s="65">
        <v>70691</v>
      </c>
      <c r="E812" s="66" t="s">
        <v>1036</v>
      </c>
      <c r="F812" s="67" t="s">
        <v>101</v>
      </c>
      <c r="G812" s="68">
        <v>33</v>
      </c>
      <c r="H812" s="68">
        <v>1</v>
      </c>
      <c r="I812" s="69">
        <v>33</v>
      </c>
      <c r="J812" s="69">
        <v>2.2200000000000002</v>
      </c>
      <c r="K812" s="69">
        <v>4.45</v>
      </c>
      <c r="L812" s="69">
        <v>220.11</v>
      </c>
      <c r="M812" s="69">
        <v>220.11</v>
      </c>
      <c r="N812" s="40"/>
    </row>
    <row r="813" spans="1:14" x14ac:dyDescent="0.3">
      <c r="A813" s="47" t="s">
        <v>4031</v>
      </c>
      <c r="B813" s="63" t="s">
        <v>1428</v>
      </c>
      <c r="C813" s="64" t="s">
        <v>104</v>
      </c>
      <c r="D813" s="65">
        <v>70711</v>
      </c>
      <c r="E813" s="66" t="s">
        <v>1038</v>
      </c>
      <c r="F813" s="67" t="s">
        <v>101</v>
      </c>
      <c r="G813" s="68">
        <v>1</v>
      </c>
      <c r="H813" s="68">
        <v>1</v>
      </c>
      <c r="I813" s="69">
        <v>1</v>
      </c>
      <c r="J813" s="69">
        <v>92.47</v>
      </c>
      <c r="K813" s="69">
        <v>116.48</v>
      </c>
      <c r="L813" s="69">
        <v>208.95</v>
      </c>
      <c r="M813" s="69">
        <v>208.95</v>
      </c>
      <c r="N813" s="41"/>
    </row>
    <row r="814" spans="1:14" x14ac:dyDescent="0.25">
      <c r="A814" s="47" t="s">
        <v>4032</v>
      </c>
      <c r="B814" s="63" t="s">
        <v>1429</v>
      </c>
      <c r="C814" s="64" t="s">
        <v>104</v>
      </c>
      <c r="D814" s="65">
        <v>70772</v>
      </c>
      <c r="E814" s="66" t="s">
        <v>1040</v>
      </c>
      <c r="F814" s="67" t="s">
        <v>101</v>
      </c>
      <c r="G814" s="68">
        <v>44</v>
      </c>
      <c r="H814" s="68">
        <v>1</v>
      </c>
      <c r="I814" s="69">
        <v>44</v>
      </c>
      <c r="J814" s="69">
        <v>29.22</v>
      </c>
      <c r="K814" s="69">
        <v>0</v>
      </c>
      <c r="L814" s="69">
        <v>1285.68</v>
      </c>
      <c r="M814" s="69">
        <v>1285.68</v>
      </c>
      <c r="N814" s="40"/>
    </row>
    <row r="815" spans="1:14" x14ac:dyDescent="0.25">
      <c r="A815" s="47" t="s">
        <v>4033</v>
      </c>
      <c r="B815" s="63" t="s">
        <v>1430</v>
      </c>
      <c r="C815" s="64" t="s">
        <v>104</v>
      </c>
      <c r="D815" s="65">
        <v>70682</v>
      </c>
      <c r="E815" s="66" t="s">
        <v>974</v>
      </c>
      <c r="F815" s="67" t="s">
        <v>101</v>
      </c>
      <c r="G815" s="68">
        <v>3</v>
      </c>
      <c r="H815" s="68">
        <v>1</v>
      </c>
      <c r="I815" s="69">
        <v>3</v>
      </c>
      <c r="J815" s="69">
        <v>4.66</v>
      </c>
      <c r="K815" s="69">
        <v>4.45</v>
      </c>
      <c r="L815" s="69">
        <v>27.33</v>
      </c>
      <c r="M815" s="69">
        <v>27.33</v>
      </c>
      <c r="N815" s="40"/>
    </row>
    <row r="816" spans="1:14" x14ac:dyDescent="0.25">
      <c r="A816" s="47" t="s">
        <v>4034</v>
      </c>
      <c r="B816" s="63" t="s">
        <v>1431</v>
      </c>
      <c r="C816" s="64" t="s">
        <v>104</v>
      </c>
      <c r="D816" s="65">
        <v>71142</v>
      </c>
      <c r="E816" s="66" t="s">
        <v>403</v>
      </c>
      <c r="F816" s="67" t="s">
        <v>101</v>
      </c>
      <c r="G816" s="68">
        <v>32</v>
      </c>
      <c r="H816" s="68">
        <v>1</v>
      </c>
      <c r="I816" s="69">
        <v>32</v>
      </c>
      <c r="J816" s="69">
        <v>3.05</v>
      </c>
      <c r="K816" s="69">
        <v>3.84</v>
      </c>
      <c r="L816" s="69">
        <v>220.48</v>
      </c>
      <c r="M816" s="69">
        <v>220.48</v>
      </c>
      <c r="N816" s="40"/>
    </row>
    <row r="817" spans="1:14" x14ac:dyDescent="0.25">
      <c r="A817" s="47" t="s">
        <v>4035</v>
      </c>
      <c r="B817" s="63" t="s">
        <v>1432</v>
      </c>
      <c r="C817" s="64" t="s">
        <v>104</v>
      </c>
      <c r="D817" s="65">
        <v>71145</v>
      </c>
      <c r="E817" s="66" t="s">
        <v>1043</v>
      </c>
      <c r="F817" s="67" t="s">
        <v>101</v>
      </c>
      <c r="G817" s="68">
        <v>2</v>
      </c>
      <c r="H817" s="68">
        <v>1</v>
      </c>
      <c r="I817" s="69">
        <v>2</v>
      </c>
      <c r="J817" s="69">
        <v>5.77</v>
      </c>
      <c r="K817" s="69">
        <v>11.26</v>
      </c>
      <c r="L817" s="69">
        <v>34.06</v>
      </c>
      <c r="M817" s="69">
        <v>34.06</v>
      </c>
      <c r="N817" s="40"/>
    </row>
    <row r="818" spans="1:14" x14ac:dyDescent="0.25">
      <c r="A818" s="47" t="s">
        <v>4036</v>
      </c>
      <c r="B818" s="63" t="s">
        <v>1433</v>
      </c>
      <c r="C818" s="64" t="s">
        <v>104</v>
      </c>
      <c r="D818" s="65">
        <v>71202</v>
      </c>
      <c r="E818" s="66" t="s">
        <v>407</v>
      </c>
      <c r="F818" s="67" t="s">
        <v>123</v>
      </c>
      <c r="G818" s="68">
        <v>150</v>
      </c>
      <c r="H818" s="68">
        <v>1</v>
      </c>
      <c r="I818" s="69">
        <v>150</v>
      </c>
      <c r="J818" s="69">
        <v>6.49</v>
      </c>
      <c r="K818" s="69">
        <v>5.92</v>
      </c>
      <c r="L818" s="69">
        <v>1861.5</v>
      </c>
      <c r="M818" s="69">
        <v>1861.5</v>
      </c>
      <c r="N818" s="40"/>
    </row>
    <row r="819" spans="1:14" x14ac:dyDescent="0.25">
      <c r="A819" s="47" t="s">
        <v>4037</v>
      </c>
      <c r="B819" s="63" t="s">
        <v>1434</v>
      </c>
      <c r="C819" s="64" t="s">
        <v>104</v>
      </c>
      <c r="D819" s="65">
        <v>71205</v>
      </c>
      <c r="E819" s="66" t="s">
        <v>1050</v>
      </c>
      <c r="F819" s="67" t="s">
        <v>123</v>
      </c>
      <c r="G819" s="68">
        <v>15</v>
      </c>
      <c r="H819" s="68">
        <v>1</v>
      </c>
      <c r="I819" s="69">
        <v>15</v>
      </c>
      <c r="J819" s="69">
        <v>13.65</v>
      </c>
      <c r="K819" s="69">
        <v>14.82</v>
      </c>
      <c r="L819" s="69">
        <v>427.05</v>
      </c>
      <c r="M819" s="69">
        <v>427.05</v>
      </c>
      <c r="N819" s="40"/>
    </row>
    <row r="820" spans="1:14" x14ac:dyDescent="0.25">
      <c r="A820" s="47" t="s">
        <v>4038</v>
      </c>
      <c r="B820" s="63" t="s">
        <v>1435</v>
      </c>
      <c r="C820" s="64" t="s">
        <v>104</v>
      </c>
      <c r="D820" s="65">
        <v>71278</v>
      </c>
      <c r="E820" s="66" t="s">
        <v>1436</v>
      </c>
      <c r="F820" s="67" t="s">
        <v>101</v>
      </c>
      <c r="G820" s="68">
        <v>53</v>
      </c>
      <c r="H820" s="68">
        <v>1</v>
      </c>
      <c r="I820" s="69">
        <v>53</v>
      </c>
      <c r="J820" s="69">
        <v>2</v>
      </c>
      <c r="K820" s="69">
        <v>0.88</v>
      </c>
      <c r="L820" s="69">
        <v>152.63999999999999</v>
      </c>
      <c r="M820" s="69">
        <v>152.63999999999999</v>
      </c>
      <c r="N820" s="40"/>
    </row>
    <row r="821" spans="1:14" x14ac:dyDescent="0.25">
      <c r="A821" s="47" t="s">
        <v>4039</v>
      </c>
      <c r="B821" s="63" t="s">
        <v>1437</v>
      </c>
      <c r="C821" s="64" t="s">
        <v>104</v>
      </c>
      <c r="D821" s="65">
        <v>71282</v>
      </c>
      <c r="E821" s="66" t="s">
        <v>1058</v>
      </c>
      <c r="F821" s="67" t="s">
        <v>123</v>
      </c>
      <c r="G821" s="68">
        <v>15</v>
      </c>
      <c r="H821" s="68">
        <v>1</v>
      </c>
      <c r="I821" s="69">
        <v>15</v>
      </c>
      <c r="J821" s="69">
        <v>5.03</v>
      </c>
      <c r="K821" s="69">
        <v>1.92</v>
      </c>
      <c r="L821" s="69">
        <v>104.25</v>
      </c>
      <c r="M821" s="69">
        <v>104.25</v>
      </c>
      <c r="N821" s="40"/>
    </row>
    <row r="822" spans="1:14" x14ac:dyDescent="0.25">
      <c r="A822" s="47" t="s">
        <v>4040</v>
      </c>
      <c r="B822" s="63" t="s">
        <v>1438</v>
      </c>
      <c r="C822" s="64" t="s">
        <v>104</v>
      </c>
      <c r="D822" s="65">
        <v>71381</v>
      </c>
      <c r="E822" s="66" t="s">
        <v>420</v>
      </c>
      <c r="F822" s="67" t="s">
        <v>101</v>
      </c>
      <c r="G822" s="68">
        <v>1</v>
      </c>
      <c r="H822" s="68">
        <v>1</v>
      </c>
      <c r="I822" s="69">
        <v>1</v>
      </c>
      <c r="J822" s="69">
        <v>73.53</v>
      </c>
      <c r="K822" s="69">
        <v>11.85</v>
      </c>
      <c r="L822" s="69">
        <v>85.38</v>
      </c>
      <c r="M822" s="69">
        <v>85.38</v>
      </c>
      <c r="N822" s="40"/>
    </row>
    <row r="823" spans="1:14" x14ac:dyDescent="0.25">
      <c r="A823" s="47" t="s">
        <v>4041</v>
      </c>
      <c r="B823" s="63" t="s">
        <v>1439</v>
      </c>
      <c r="C823" s="64" t="s">
        <v>104</v>
      </c>
      <c r="D823" s="65">
        <v>71742</v>
      </c>
      <c r="E823" s="66" t="s">
        <v>436</v>
      </c>
      <c r="F823" s="67" t="s">
        <v>101</v>
      </c>
      <c r="G823" s="68">
        <v>41</v>
      </c>
      <c r="H823" s="68">
        <v>1</v>
      </c>
      <c r="I823" s="69">
        <v>41</v>
      </c>
      <c r="J823" s="69">
        <v>1.37</v>
      </c>
      <c r="K823" s="69">
        <v>1.48</v>
      </c>
      <c r="L823" s="69">
        <v>116.85</v>
      </c>
      <c r="M823" s="69">
        <v>116.85</v>
      </c>
      <c r="N823" s="40"/>
    </row>
    <row r="824" spans="1:14" x14ac:dyDescent="0.25">
      <c r="A824" s="47" t="s">
        <v>4042</v>
      </c>
      <c r="B824" s="63" t="s">
        <v>1440</v>
      </c>
      <c r="C824" s="64" t="s">
        <v>104</v>
      </c>
      <c r="D824" s="65">
        <v>71745</v>
      </c>
      <c r="E824" s="66" t="s">
        <v>1064</v>
      </c>
      <c r="F824" s="67" t="s">
        <v>101</v>
      </c>
      <c r="G824" s="68">
        <v>5</v>
      </c>
      <c r="H824" s="68">
        <v>1</v>
      </c>
      <c r="I824" s="69">
        <v>5</v>
      </c>
      <c r="J824" s="69">
        <v>3.67</v>
      </c>
      <c r="K824" s="69">
        <v>2.96</v>
      </c>
      <c r="L824" s="69">
        <v>33.15</v>
      </c>
      <c r="M824" s="69">
        <v>33.15</v>
      </c>
      <c r="N824" s="40"/>
    </row>
    <row r="825" spans="1:14" x14ac:dyDescent="0.25">
      <c r="A825" s="47" t="s">
        <v>4043</v>
      </c>
      <c r="B825" s="63" t="s">
        <v>1441</v>
      </c>
      <c r="C825" s="64" t="s">
        <v>104</v>
      </c>
      <c r="D825" s="65">
        <v>72226</v>
      </c>
      <c r="E825" s="66" t="s">
        <v>1068</v>
      </c>
      <c r="F825" s="67" t="s">
        <v>101</v>
      </c>
      <c r="G825" s="68">
        <v>1</v>
      </c>
      <c r="H825" s="68">
        <v>1</v>
      </c>
      <c r="I825" s="69">
        <v>1</v>
      </c>
      <c r="J825" s="69">
        <v>583.86</v>
      </c>
      <c r="K825" s="69">
        <v>4.9400000000000004</v>
      </c>
      <c r="L825" s="69">
        <v>588.79999999999995</v>
      </c>
      <c r="M825" s="69">
        <v>588.79999999999995</v>
      </c>
      <c r="N825" s="40"/>
    </row>
    <row r="826" spans="1:14" x14ac:dyDescent="0.25">
      <c r="A826" s="47" t="s">
        <v>4044</v>
      </c>
      <c r="B826" s="63" t="s">
        <v>1442</v>
      </c>
      <c r="C826" s="64" t="s">
        <v>104</v>
      </c>
      <c r="D826" s="65">
        <v>71796</v>
      </c>
      <c r="E826" s="66" t="s">
        <v>1070</v>
      </c>
      <c r="F826" s="67" t="s">
        <v>101</v>
      </c>
      <c r="G826" s="68">
        <v>2</v>
      </c>
      <c r="H826" s="68">
        <v>1</v>
      </c>
      <c r="I826" s="69">
        <v>2</v>
      </c>
      <c r="J826" s="69">
        <v>25.12</v>
      </c>
      <c r="K826" s="69">
        <v>4.45</v>
      </c>
      <c r="L826" s="69">
        <v>59.14</v>
      </c>
      <c r="M826" s="69">
        <v>59.14</v>
      </c>
      <c r="N826" s="40"/>
    </row>
    <row r="827" spans="1:14" x14ac:dyDescent="0.25">
      <c r="A827" s="47" t="s">
        <v>4045</v>
      </c>
      <c r="B827" s="63" t="s">
        <v>1443</v>
      </c>
      <c r="C827" s="64" t="s">
        <v>104</v>
      </c>
      <c r="D827" s="65">
        <v>71887</v>
      </c>
      <c r="E827" s="66" t="s">
        <v>1072</v>
      </c>
      <c r="F827" s="67" t="s">
        <v>101</v>
      </c>
      <c r="G827" s="68">
        <v>2</v>
      </c>
      <c r="H827" s="68">
        <v>1</v>
      </c>
      <c r="I827" s="69">
        <v>2</v>
      </c>
      <c r="J827" s="69">
        <v>583.04999999999995</v>
      </c>
      <c r="K827" s="69">
        <v>51.88</v>
      </c>
      <c r="L827" s="69">
        <v>1269.8599999999999</v>
      </c>
      <c r="M827" s="69">
        <v>1269.8599999999999</v>
      </c>
      <c r="N827" s="40"/>
    </row>
    <row r="828" spans="1:14" x14ac:dyDescent="0.25">
      <c r="A828" s="47" t="s">
        <v>4046</v>
      </c>
      <c r="B828" s="63" t="s">
        <v>1444</v>
      </c>
      <c r="C828" s="64" t="s">
        <v>104</v>
      </c>
      <c r="D828" s="65">
        <v>72291</v>
      </c>
      <c r="E828" s="66" t="s">
        <v>1074</v>
      </c>
      <c r="F828" s="67" t="s">
        <v>101</v>
      </c>
      <c r="G828" s="68">
        <v>1</v>
      </c>
      <c r="H828" s="68">
        <v>1</v>
      </c>
      <c r="I828" s="69">
        <v>1</v>
      </c>
      <c r="J828" s="69">
        <v>57.23</v>
      </c>
      <c r="K828" s="69">
        <v>2.96</v>
      </c>
      <c r="L828" s="69">
        <v>60.19</v>
      </c>
      <c r="M828" s="69">
        <v>60.19</v>
      </c>
      <c r="N828" s="40"/>
    </row>
    <row r="829" spans="1:14" x14ac:dyDescent="0.25">
      <c r="A829" s="47" t="s">
        <v>4047</v>
      </c>
      <c r="B829" s="63" t="s">
        <v>1445</v>
      </c>
      <c r="C829" s="64" t="s">
        <v>104</v>
      </c>
      <c r="D829" s="65">
        <v>71886</v>
      </c>
      <c r="E829" s="66" t="s">
        <v>1076</v>
      </c>
      <c r="F829" s="67" t="s">
        <v>101</v>
      </c>
      <c r="G829" s="68">
        <v>48</v>
      </c>
      <c r="H829" s="68">
        <v>1</v>
      </c>
      <c r="I829" s="69">
        <v>48</v>
      </c>
      <c r="J829" s="69">
        <v>36.72</v>
      </c>
      <c r="K829" s="69">
        <v>3.84</v>
      </c>
      <c r="L829" s="69">
        <v>1946.88</v>
      </c>
      <c r="M829" s="69">
        <v>1946.88</v>
      </c>
      <c r="N829" s="40"/>
    </row>
    <row r="830" spans="1:14" x14ac:dyDescent="0.25">
      <c r="A830" s="47" t="s">
        <v>4048</v>
      </c>
      <c r="B830" s="63" t="s">
        <v>1446</v>
      </c>
      <c r="C830" s="64" t="s">
        <v>104</v>
      </c>
      <c r="D830" s="65">
        <v>72425</v>
      </c>
      <c r="E830" s="66" t="s">
        <v>1447</v>
      </c>
      <c r="F830" s="67" t="s">
        <v>101</v>
      </c>
      <c r="G830" s="68">
        <v>3</v>
      </c>
      <c r="H830" s="68">
        <v>1</v>
      </c>
      <c r="I830" s="69">
        <v>3</v>
      </c>
      <c r="J830" s="69">
        <v>3.58</v>
      </c>
      <c r="K830" s="69">
        <v>0.88</v>
      </c>
      <c r="L830" s="69">
        <v>13.38</v>
      </c>
      <c r="M830" s="69">
        <v>13.38</v>
      </c>
      <c r="N830" s="40"/>
    </row>
    <row r="831" spans="1:14" x14ac:dyDescent="0.25">
      <c r="A831" s="47" t="s">
        <v>4049</v>
      </c>
      <c r="B831" s="63" t="s">
        <v>1448</v>
      </c>
      <c r="C831" s="64" t="s">
        <v>104</v>
      </c>
      <c r="D831" s="65">
        <v>72450</v>
      </c>
      <c r="E831" s="66" t="s">
        <v>1080</v>
      </c>
      <c r="F831" s="67" t="s">
        <v>101</v>
      </c>
      <c r="G831" s="68">
        <v>1</v>
      </c>
      <c r="H831" s="68">
        <v>1</v>
      </c>
      <c r="I831" s="69">
        <v>1</v>
      </c>
      <c r="J831" s="69">
        <v>361.05</v>
      </c>
      <c r="K831" s="69">
        <v>2.96</v>
      </c>
      <c r="L831" s="69">
        <v>364.01</v>
      </c>
      <c r="M831" s="69">
        <v>364.01</v>
      </c>
      <c r="N831" s="40"/>
    </row>
    <row r="832" spans="1:14" x14ac:dyDescent="0.25">
      <c r="A832" s="47" t="s">
        <v>4050</v>
      </c>
      <c r="B832" s="63" t="s">
        <v>1449</v>
      </c>
      <c r="C832" s="64" t="s">
        <v>104</v>
      </c>
      <c r="D832" s="65">
        <v>72556</v>
      </c>
      <c r="E832" s="66" t="s">
        <v>1082</v>
      </c>
      <c r="F832" s="67" t="s">
        <v>101</v>
      </c>
      <c r="G832" s="68">
        <v>44</v>
      </c>
      <c r="H832" s="68">
        <v>1</v>
      </c>
      <c r="I832" s="69">
        <v>44</v>
      </c>
      <c r="J832" s="69">
        <v>23.02</v>
      </c>
      <c r="K832" s="69">
        <v>10.97</v>
      </c>
      <c r="L832" s="69">
        <v>1495.56</v>
      </c>
      <c r="M832" s="69">
        <v>1495.56</v>
      </c>
      <c r="N832" s="40"/>
    </row>
    <row r="833" spans="1:14" x14ac:dyDescent="0.25">
      <c r="A833" s="47" t="s">
        <v>4051</v>
      </c>
      <c r="B833" s="57" t="s">
        <v>1450</v>
      </c>
      <c r="C833" s="60"/>
      <c r="D833" s="60"/>
      <c r="E833" s="59" t="s">
        <v>32</v>
      </c>
      <c r="F833" s="60"/>
      <c r="G833" s="61"/>
      <c r="H833" s="61"/>
      <c r="I833" s="61"/>
      <c r="J833" s="61"/>
      <c r="K833" s="61"/>
      <c r="L833" s="62">
        <v>4871.5600000000004</v>
      </c>
      <c r="M833" s="62">
        <v>4871.5600000000004</v>
      </c>
      <c r="N833" s="40"/>
    </row>
    <row r="834" spans="1:14" x14ac:dyDescent="0.25">
      <c r="A834" s="47" t="s">
        <v>4052</v>
      </c>
      <c r="B834" s="72" t="s">
        <v>1451</v>
      </c>
      <c r="C834" s="73"/>
      <c r="D834" s="73"/>
      <c r="E834" s="74" t="s">
        <v>1085</v>
      </c>
      <c r="F834" s="73"/>
      <c r="G834" s="75"/>
      <c r="H834" s="75"/>
      <c r="I834" s="75"/>
      <c r="J834" s="75"/>
      <c r="K834" s="75"/>
      <c r="L834" s="76">
        <v>2683</v>
      </c>
      <c r="M834" s="76">
        <v>2683</v>
      </c>
      <c r="N834" s="40"/>
    </row>
    <row r="835" spans="1:14" x14ac:dyDescent="0.25">
      <c r="A835" s="47" t="s">
        <v>4053</v>
      </c>
      <c r="B835" s="78" t="s">
        <v>1452</v>
      </c>
      <c r="C835" s="79"/>
      <c r="D835" s="79"/>
      <c r="E835" s="80" t="s">
        <v>1101</v>
      </c>
      <c r="F835" s="79"/>
      <c r="G835" s="81"/>
      <c r="H835" s="81"/>
      <c r="I835" s="81"/>
      <c r="J835" s="81"/>
      <c r="K835" s="81"/>
      <c r="L835" s="82">
        <v>51.75</v>
      </c>
      <c r="M835" s="82">
        <v>51.75</v>
      </c>
      <c r="N835" s="40"/>
    </row>
    <row r="836" spans="1:14" x14ac:dyDescent="0.25">
      <c r="A836" s="47" t="s">
        <v>4054</v>
      </c>
      <c r="B836" s="63" t="s">
        <v>1453</v>
      </c>
      <c r="C836" s="64" t="s">
        <v>104</v>
      </c>
      <c r="D836" s="65">
        <v>80556</v>
      </c>
      <c r="E836" s="66" t="s">
        <v>1105</v>
      </c>
      <c r="F836" s="67" t="s">
        <v>101</v>
      </c>
      <c r="G836" s="68">
        <v>5</v>
      </c>
      <c r="H836" s="68">
        <v>1</v>
      </c>
      <c r="I836" s="69">
        <v>5</v>
      </c>
      <c r="J836" s="69">
        <v>2.94</v>
      </c>
      <c r="K836" s="69">
        <v>7.41</v>
      </c>
      <c r="L836" s="69">
        <v>51.75</v>
      </c>
      <c r="M836" s="69">
        <v>51.75</v>
      </c>
      <c r="N836" s="40"/>
    </row>
    <row r="837" spans="1:14" x14ac:dyDescent="0.25">
      <c r="A837" s="47" t="s">
        <v>4055</v>
      </c>
      <c r="B837" s="78" t="s">
        <v>1454</v>
      </c>
      <c r="C837" s="79"/>
      <c r="D837" s="79"/>
      <c r="E837" s="80" t="s">
        <v>1455</v>
      </c>
      <c r="F837" s="79"/>
      <c r="G837" s="81"/>
      <c r="H837" s="81"/>
      <c r="I837" s="81"/>
      <c r="J837" s="81"/>
      <c r="K837" s="81"/>
      <c r="L837" s="82">
        <v>2484.8000000000002</v>
      </c>
      <c r="M837" s="82">
        <v>2484.8000000000002</v>
      </c>
      <c r="N837" s="40"/>
    </row>
    <row r="838" spans="1:14" ht="24" x14ac:dyDescent="0.3">
      <c r="A838" s="47" t="s">
        <v>4056</v>
      </c>
      <c r="B838" s="63" t="s">
        <v>1456</v>
      </c>
      <c r="C838" s="64" t="s">
        <v>170</v>
      </c>
      <c r="D838" s="65">
        <v>86909</v>
      </c>
      <c r="E838" s="66" t="s">
        <v>1457</v>
      </c>
      <c r="F838" s="67" t="s">
        <v>101</v>
      </c>
      <c r="G838" s="68">
        <v>5</v>
      </c>
      <c r="H838" s="68">
        <v>1</v>
      </c>
      <c r="I838" s="69">
        <v>5</v>
      </c>
      <c r="J838" s="69">
        <v>117.76</v>
      </c>
      <c r="K838" s="69">
        <v>3.49</v>
      </c>
      <c r="L838" s="69">
        <v>606.25</v>
      </c>
      <c r="M838" s="69">
        <v>606.25</v>
      </c>
      <c r="N838" s="41"/>
    </row>
    <row r="839" spans="1:14" x14ac:dyDescent="0.25">
      <c r="A839" s="47" t="s">
        <v>4057</v>
      </c>
      <c r="B839" s="63" t="s">
        <v>1458</v>
      </c>
      <c r="C839" s="64" t="s">
        <v>104</v>
      </c>
      <c r="D839" s="65">
        <v>80670</v>
      </c>
      <c r="E839" s="66" t="s">
        <v>1459</v>
      </c>
      <c r="F839" s="67" t="s">
        <v>101</v>
      </c>
      <c r="G839" s="68">
        <v>5</v>
      </c>
      <c r="H839" s="68">
        <v>1</v>
      </c>
      <c r="I839" s="69">
        <v>5</v>
      </c>
      <c r="J839" s="69">
        <v>166.02</v>
      </c>
      <c r="K839" s="69">
        <v>10.67</v>
      </c>
      <c r="L839" s="69">
        <v>883.45</v>
      </c>
      <c r="M839" s="69">
        <v>883.45</v>
      </c>
      <c r="N839" s="40"/>
    </row>
    <row r="840" spans="1:14" x14ac:dyDescent="0.25">
      <c r="A840" s="47" t="s">
        <v>4058</v>
      </c>
      <c r="B840" s="63" t="s">
        <v>1460</v>
      </c>
      <c r="C840" s="64" t="s">
        <v>104</v>
      </c>
      <c r="D840" s="65">
        <v>80680</v>
      </c>
      <c r="E840" s="66" t="s">
        <v>1461</v>
      </c>
      <c r="F840" s="67" t="s">
        <v>101</v>
      </c>
      <c r="G840" s="68">
        <v>5</v>
      </c>
      <c r="H840" s="68">
        <v>1</v>
      </c>
      <c r="I840" s="69">
        <v>5</v>
      </c>
      <c r="J840" s="69">
        <v>52.19</v>
      </c>
      <c r="K840" s="69">
        <v>6.52</v>
      </c>
      <c r="L840" s="69">
        <v>293.55</v>
      </c>
      <c r="M840" s="69">
        <v>293.55</v>
      </c>
      <c r="N840" s="40"/>
    </row>
    <row r="841" spans="1:14" x14ac:dyDescent="0.25">
      <c r="A841" s="47" t="s">
        <v>4059</v>
      </c>
      <c r="B841" s="63" t="s">
        <v>1462</v>
      </c>
      <c r="C841" s="64" t="s">
        <v>104</v>
      </c>
      <c r="D841" s="65">
        <v>80688</v>
      </c>
      <c r="E841" s="66" t="s">
        <v>1463</v>
      </c>
      <c r="F841" s="67" t="s">
        <v>101</v>
      </c>
      <c r="G841" s="68">
        <v>5</v>
      </c>
      <c r="H841" s="68">
        <v>1</v>
      </c>
      <c r="I841" s="69">
        <v>5</v>
      </c>
      <c r="J841" s="69">
        <v>128.75</v>
      </c>
      <c r="K841" s="69">
        <v>11.56</v>
      </c>
      <c r="L841" s="69">
        <v>701.55</v>
      </c>
      <c r="M841" s="69">
        <v>701.55</v>
      </c>
      <c r="N841" s="40"/>
    </row>
    <row r="842" spans="1:14" x14ac:dyDescent="0.25">
      <c r="A842" s="47" t="s">
        <v>4060</v>
      </c>
      <c r="B842" s="78" t="s">
        <v>1464</v>
      </c>
      <c r="C842" s="79"/>
      <c r="D842" s="79"/>
      <c r="E842" s="80" t="s">
        <v>1111</v>
      </c>
      <c r="F842" s="79"/>
      <c r="G842" s="81"/>
      <c r="H842" s="81"/>
      <c r="I842" s="81"/>
      <c r="J842" s="81"/>
      <c r="K842" s="81"/>
      <c r="L842" s="82">
        <v>146.44999999999999</v>
      </c>
      <c r="M842" s="82">
        <v>146.44999999999999</v>
      </c>
      <c r="N842" s="40"/>
    </row>
    <row r="843" spans="1:14" x14ac:dyDescent="0.25">
      <c r="A843" s="47" t="s">
        <v>4061</v>
      </c>
      <c r="B843" s="63" t="s">
        <v>1465</v>
      </c>
      <c r="C843" s="64" t="s">
        <v>104</v>
      </c>
      <c r="D843" s="65">
        <v>80928</v>
      </c>
      <c r="E843" s="66" t="s">
        <v>1466</v>
      </c>
      <c r="F843" s="67" t="s">
        <v>101</v>
      </c>
      <c r="G843" s="68">
        <v>1</v>
      </c>
      <c r="H843" s="68">
        <v>1</v>
      </c>
      <c r="I843" s="69">
        <v>1</v>
      </c>
      <c r="J843" s="69">
        <v>118.29</v>
      </c>
      <c r="K843" s="69">
        <v>28.16</v>
      </c>
      <c r="L843" s="69">
        <v>146.44999999999999</v>
      </c>
      <c r="M843" s="69">
        <v>146.44999999999999</v>
      </c>
      <c r="N843" s="40"/>
    </row>
    <row r="844" spans="1:14" x14ac:dyDescent="0.25">
      <c r="A844" s="47" t="s">
        <v>4062</v>
      </c>
      <c r="B844" s="72" t="s">
        <v>1467</v>
      </c>
      <c r="C844" s="73"/>
      <c r="D844" s="73"/>
      <c r="E844" s="74" t="s">
        <v>515</v>
      </c>
      <c r="F844" s="73"/>
      <c r="G844" s="75"/>
      <c r="H844" s="75"/>
      <c r="I844" s="75"/>
      <c r="J844" s="75"/>
      <c r="K844" s="75"/>
      <c r="L844" s="76">
        <v>698.58999999999992</v>
      </c>
      <c r="M844" s="76">
        <v>698.58999999999992</v>
      </c>
      <c r="N844" s="40"/>
    </row>
    <row r="845" spans="1:14" x14ac:dyDescent="0.25">
      <c r="A845" s="47" t="s">
        <v>4063</v>
      </c>
      <c r="B845" s="78" t="s">
        <v>1468</v>
      </c>
      <c r="C845" s="79"/>
      <c r="D845" s="79"/>
      <c r="E845" s="80" t="s">
        <v>517</v>
      </c>
      <c r="F845" s="79"/>
      <c r="G845" s="81"/>
      <c r="H845" s="81"/>
      <c r="I845" s="81"/>
      <c r="J845" s="81"/>
      <c r="K845" s="81"/>
      <c r="L845" s="82">
        <v>272.64</v>
      </c>
      <c r="M845" s="82">
        <v>272.64</v>
      </c>
      <c r="N845" s="40"/>
    </row>
    <row r="846" spans="1:14" x14ac:dyDescent="0.25">
      <c r="A846" s="47" t="s">
        <v>4064</v>
      </c>
      <c r="B846" s="63" t="s">
        <v>1469</v>
      </c>
      <c r="C846" s="64" t="s">
        <v>104</v>
      </c>
      <c r="D846" s="65">
        <v>81003</v>
      </c>
      <c r="E846" s="66" t="s">
        <v>519</v>
      </c>
      <c r="F846" s="67" t="s">
        <v>123</v>
      </c>
      <c r="G846" s="68">
        <v>14</v>
      </c>
      <c r="H846" s="68">
        <v>1</v>
      </c>
      <c r="I846" s="69">
        <v>14</v>
      </c>
      <c r="J846" s="69">
        <v>3.34</v>
      </c>
      <c r="K846" s="69">
        <v>3.56</v>
      </c>
      <c r="L846" s="69">
        <v>96.6</v>
      </c>
      <c r="M846" s="69">
        <v>96.6</v>
      </c>
      <c r="N846" s="40"/>
    </row>
    <row r="847" spans="1:14" x14ac:dyDescent="0.25">
      <c r="A847" s="47" t="s">
        <v>4065</v>
      </c>
      <c r="B847" s="63" t="s">
        <v>1470</v>
      </c>
      <c r="C847" s="64" t="s">
        <v>104</v>
      </c>
      <c r="D847" s="65">
        <v>81004</v>
      </c>
      <c r="E847" s="66" t="s">
        <v>1471</v>
      </c>
      <c r="F847" s="67" t="s">
        <v>123</v>
      </c>
      <c r="G847" s="68">
        <v>6</v>
      </c>
      <c r="H847" s="68">
        <v>1</v>
      </c>
      <c r="I847" s="69">
        <v>6</v>
      </c>
      <c r="J847" s="69">
        <v>8.14</v>
      </c>
      <c r="K847" s="69">
        <v>3.82</v>
      </c>
      <c r="L847" s="69">
        <v>71.760000000000005</v>
      </c>
      <c r="M847" s="69">
        <v>71.760000000000005</v>
      </c>
      <c r="N847" s="40"/>
    </row>
    <row r="848" spans="1:14" x14ac:dyDescent="0.25">
      <c r="A848" s="47" t="s">
        <v>4066</v>
      </c>
      <c r="B848" s="63" t="s">
        <v>1472</v>
      </c>
      <c r="C848" s="64" t="s">
        <v>104</v>
      </c>
      <c r="D848" s="65">
        <v>81005</v>
      </c>
      <c r="E848" s="66" t="s">
        <v>522</v>
      </c>
      <c r="F848" s="67" t="s">
        <v>123</v>
      </c>
      <c r="G848" s="68">
        <v>6</v>
      </c>
      <c r="H848" s="68">
        <v>1</v>
      </c>
      <c r="I848" s="69">
        <v>6</v>
      </c>
      <c r="J848" s="69">
        <v>11.51</v>
      </c>
      <c r="K848" s="69">
        <v>5.87</v>
      </c>
      <c r="L848" s="69">
        <v>104.28</v>
      </c>
      <c r="M848" s="69">
        <v>104.28</v>
      </c>
      <c r="N848" s="40"/>
    </row>
    <row r="849" spans="1:14" x14ac:dyDescent="0.25">
      <c r="A849" s="47" t="s">
        <v>4067</v>
      </c>
      <c r="B849" s="78" t="s">
        <v>1473</v>
      </c>
      <c r="C849" s="79"/>
      <c r="D849" s="79"/>
      <c r="E849" s="80" t="s">
        <v>1120</v>
      </c>
      <c r="F849" s="79"/>
      <c r="G849" s="81"/>
      <c r="H849" s="81"/>
      <c r="I849" s="81"/>
      <c r="J849" s="81"/>
      <c r="K849" s="81"/>
      <c r="L849" s="82">
        <v>14.34</v>
      </c>
      <c r="M849" s="82">
        <v>14.34</v>
      </c>
      <c r="N849" s="40"/>
    </row>
    <row r="850" spans="1:14" x14ac:dyDescent="0.25">
      <c r="A850" s="47" t="s">
        <v>4068</v>
      </c>
      <c r="B850" s="63" t="s">
        <v>1474</v>
      </c>
      <c r="C850" s="64" t="s">
        <v>104</v>
      </c>
      <c r="D850" s="65">
        <v>81068</v>
      </c>
      <c r="E850" s="66" t="s">
        <v>1475</v>
      </c>
      <c r="F850" s="67" t="s">
        <v>101</v>
      </c>
      <c r="G850" s="68">
        <v>2</v>
      </c>
      <c r="H850" s="68">
        <v>1</v>
      </c>
      <c r="I850" s="69">
        <v>2</v>
      </c>
      <c r="J850" s="69">
        <v>3.03</v>
      </c>
      <c r="K850" s="69">
        <v>4.1399999999999997</v>
      </c>
      <c r="L850" s="69">
        <v>14.34</v>
      </c>
      <c r="M850" s="69">
        <v>14.34</v>
      </c>
      <c r="N850" s="40"/>
    </row>
    <row r="851" spans="1:14" x14ac:dyDescent="0.25">
      <c r="A851" s="47" t="s">
        <v>4069</v>
      </c>
      <c r="B851" s="78" t="s">
        <v>1476</v>
      </c>
      <c r="C851" s="79"/>
      <c r="D851" s="79"/>
      <c r="E851" s="80" t="s">
        <v>528</v>
      </c>
      <c r="F851" s="79"/>
      <c r="G851" s="81"/>
      <c r="H851" s="81"/>
      <c r="I851" s="81"/>
      <c r="J851" s="81"/>
      <c r="K851" s="81"/>
      <c r="L851" s="82">
        <v>24.4</v>
      </c>
      <c r="M851" s="82">
        <v>24.4</v>
      </c>
      <c r="N851" s="40"/>
    </row>
    <row r="852" spans="1:14" x14ac:dyDescent="0.25">
      <c r="A852" s="47" t="s">
        <v>4070</v>
      </c>
      <c r="B852" s="63" t="s">
        <v>1477</v>
      </c>
      <c r="C852" s="64" t="s">
        <v>104</v>
      </c>
      <c r="D852" s="65">
        <v>81102</v>
      </c>
      <c r="E852" s="66" t="s">
        <v>530</v>
      </c>
      <c r="F852" s="67" t="s">
        <v>101</v>
      </c>
      <c r="G852" s="68">
        <v>2</v>
      </c>
      <c r="H852" s="68">
        <v>1</v>
      </c>
      <c r="I852" s="69">
        <v>2</v>
      </c>
      <c r="J852" s="69">
        <v>0.8</v>
      </c>
      <c r="K852" s="69">
        <v>2.66</v>
      </c>
      <c r="L852" s="69">
        <v>6.92</v>
      </c>
      <c r="M852" s="69">
        <v>6.92</v>
      </c>
      <c r="N852" s="40"/>
    </row>
    <row r="853" spans="1:14" x14ac:dyDescent="0.25">
      <c r="A853" s="47" t="s">
        <v>4071</v>
      </c>
      <c r="B853" s="63" t="s">
        <v>1478</v>
      </c>
      <c r="C853" s="64" t="s">
        <v>104</v>
      </c>
      <c r="D853" s="65">
        <v>81132</v>
      </c>
      <c r="E853" s="66" t="s">
        <v>532</v>
      </c>
      <c r="F853" s="67" t="s">
        <v>101</v>
      </c>
      <c r="G853" s="68">
        <v>1</v>
      </c>
      <c r="H853" s="68">
        <v>1</v>
      </c>
      <c r="I853" s="69">
        <v>1</v>
      </c>
      <c r="J853" s="69">
        <v>4.54</v>
      </c>
      <c r="K853" s="69">
        <v>4.45</v>
      </c>
      <c r="L853" s="69">
        <v>8.99</v>
      </c>
      <c r="M853" s="69">
        <v>8.99</v>
      </c>
      <c r="N853" s="40"/>
    </row>
    <row r="854" spans="1:14" x14ac:dyDescent="0.25">
      <c r="A854" s="47" t="s">
        <v>4072</v>
      </c>
      <c r="B854" s="63" t="s">
        <v>1479</v>
      </c>
      <c r="C854" s="64" t="s">
        <v>104</v>
      </c>
      <c r="D854" s="65">
        <v>81104</v>
      </c>
      <c r="E854" s="66" t="s">
        <v>534</v>
      </c>
      <c r="F854" s="67" t="s">
        <v>101</v>
      </c>
      <c r="G854" s="68">
        <v>1</v>
      </c>
      <c r="H854" s="68">
        <v>1</v>
      </c>
      <c r="I854" s="69">
        <v>1</v>
      </c>
      <c r="J854" s="69">
        <v>4.3499999999999996</v>
      </c>
      <c r="K854" s="69">
        <v>4.1399999999999997</v>
      </c>
      <c r="L854" s="69">
        <v>8.49</v>
      </c>
      <c r="M854" s="69">
        <v>8.49</v>
      </c>
      <c r="N854" s="40"/>
    </row>
    <row r="855" spans="1:14" x14ac:dyDescent="0.25">
      <c r="A855" s="47" t="s">
        <v>4073</v>
      </c>
      <c r="B855" s="78" t="s">
        <v>1480</v>
      </c>
      <c r="C855" s="79"/>
      <c r="D855" s="79"/>
      <c r="E855" s="80" t="s">
        <v>540</v>
      </c>
      <c r="F855" s="79"/>
      <c r="G855" s="81"/>
      <c r="H855" s="81"/>
      <c r="I855" s="81"/>
      <c r="J855" s="81"/>
      <c r="K855" s="81"/>
      <c r="L855" s="82">
        <v>11.1</v>
      </c>
      <c r="M855" s="82">
        <v>11.1</v>
      </c>
      <c r="N855" s="40"/>
    </row>
    <row r="856" spans="1:14" x14ac:dyDescent="0.25">
      <c r="A856" s="47" t="s">
        <v>4074</v>
      </c>
      <c r="B856" s="63" t="s">
        <v>1481</v>
      </c>
      <c r="C856" s="64" t="s">
        <v>104</v>
      </c>
      <c r="D856" s="65">
        <v>81162</v>
      </c>
      <c r="E856" s="66" t="s">
        <v>1482</v>
      </c>
      <c r="F856" s="67" t="s">
        <v>101</v>
      </c>
      <c r="G856" s="68">
        <v>1</v>
      </c>
      <c r="H856" s="68">
        <v>1</v>
      </c>
      <c r="I856" s="69">
        <v>1</v>
      </c>
      <c r="J856" s="69">
        <v>0.91</v>
      </c>
      <c r="K856" s="69">
        <v>2.66</v>
      </c>
      <c r="L856" s="69">
        <v>3.57</v>
      </c>
      <c r="M856" s="69">
        <v>3.57</v>
      </c>
      <c r="N856" s="40"/>
    </row>
    <row r="857" spans="1:14" x14ac:dyDescent="0.25">
      <c r="A857" s="47" t="s">
        <v>4075</v>
      </c>
      <c r="B857" s="63" t="s">
        <v>1483</v>
      </c>
      <c r="C857" s="64" t="s">
        <v>104</v>
      </c>
      <c r="D857" s="65">
        <v>81177</v>
      </c>
      <c r="E857" s="66" t="s">
        <v>1484</v>
      </c>
      <c r="F857" s="67" t="s">
        <v>101</v>
      </c>
      <c r="G857" s="68">
        <v>1</v>
      </c>
      <c r="H857" s="68">
        <v>1</v>
      </c>
      <c r="I857" s="69">
        <v>1</v>
      </c>
      <c r="J857" s="69">
        <v>3.39</v>
      </c>
      <c r="K857" s="69">
        <v>4.1399999999999997</v>
      </c>
      <c r="L857" s="69">
        <v>7.53</v>
      </c>
      <c r="M857" s="69">
        <v>7.53</v>
      </c>
      <c r="N857" s="40"/>
    </row>
    <row r="858" spans="1:14" x14ac:dyDescent="0.25">
      <c r="A858" s="47" t="s">
        <v>4076</v>
      </c>
      <c r="B858" s="78" t="s">
        <v>1485</v>
      </c>
      <c r="C858" s="79"/>
      <c r="D858" s="79"/>
      <c r="E858" s="80" t="s">
        <v>548</v>
      </c>
      <c r="F858" s="79"/>
      <c r="G858" s="81"/>
      <c r="H858" s="81"/>
      <c r="I858" s="81"/>
      <c r="J858" s="81"/>
      <c r="K858" s="81"/>
      <c r="L858" s="82">
        <v>118.34</v>
      </c>
      <c r="M858" s="82">
        <v>118.34</v>
      </c>
      <c r="N858" s="40"/>
    </row>
    <row r="859" spans="1:14" x14ac:dyDescent="0.25">
      <c r="A859" s="47" t="s">
        <v>4077</v>
      </c>
      <c r="B859" s="63" t="s">
        <v>1486</v>
      </c>
      <c r="C859" s="64" t="s">
        <v>104</v>
      </c>
      <c r="D859" s="65">
        <v>81302</v>
      </c>
      <c r="E859" s="66" t="s">
        <v>1487</v>
      </c>
      <c r="F859" s="67" t="s">
        <v>101</v>
      </c>
      <c r="G859" s="68">
        <v>2</v>
      </c>
      <c r="H859" s="68">
        <v>1</v>
      </c>
      <c r="I859" s="69">
        <v>2</v>
      </c>
      <c r="J859" s="69">
        <v>1.6</v>
      </c>
      <c r="K859" s="69">
        <v>5.33</v>
      </c>
      <c r="L859" s="69">
        <v>13.86</v>
      </c>
      <c r="M859" s="69">
        <v>13.86</v>
      </c>
      <c r="N859" s="40"/>
    </row>
    <row r="860" spans="1:14" ht="24" x14ac:dyDescent="0.3">
      <c r="A860" s="47" t="s">
        <v>4078</v>
      </c>
      <c r="B860" s="63" t="s">
        <v>1488</v>
      </c>
      <c r="C860" s="64" t="s">
        <v>170</v>
      </c>
      <c r="D860" s="65">
        <v>89481</v>
      </c>
      <c r="E860" s="66" t="s">
        <v>550</v>
      </c>
      <c r="F860" s="67" t="s">
        <v>101</v>
      </c>
      <c r="G860" s="68">
        <v>4</v>
      </c>
      <c r="H860" s="68">
        <v>1</v>
      </c>
      <c r="I860" s="69">
        <v>4</v>
      </c>
      <c r="J860" s="69">
        <v>2.2799999999999998</v>
      </c>
      <c r="K860" s="69">
        <v>2.04</v>
      </c>
      <c r="L860" s="69">
        <v>17.28</v>
      </c>
      <c r="M860" s="69">
        <v>17.28</v>
      </c>
      <c r="N860" s="41"/>
    </row>
    <row r="861" spans="1:14" x14ac:dyDescent="0.25">
      <c r="A861" s="47" t="s">
        <v>4079</v>
      </c>
      <c r="B861" s="63" t="s">
        <v>1489</v>
      </c>
      <c r="C861" s="64" t="s">
        <v>104</v>
      </c>
      <c r="D861" s="65">
        <v>81323</v>
      </c>
      <c r="E861" s="66" t="s">
        <v>1490</v>
      </c>
      <c r="F861" s="67" t="s">
        <v>101</v>
      </c>
      <c r="G861" s="68">
        <v>3</v>
      </c>
      <c r="H861" s="68">
        <v>1</v>
      </c>
      <c r="I861" s="69">
        <v>3</v>
      </c>
      <c r="J861" s="69">
        <v>5.71</v>
      </c>
      <c r="K861" s="69">
        <v>8.2899999999999991</v>
      </c>
      <c r="L861" s="69">
        <v>42</v>
      </c>
      <c r="M861" s="69">
        <v>42</v>
      </c>
      <c r="N861" s="40"/>
    </row>
    <row r="862" spans="1:14" x14ac:dyDescent="0.25">
      <c r="A862" s="47" t="s">
        <v>4080</v>
      </c>
      <c r="B862" s="63" t="s">
        <v>1491</v>
      </c>
      <c r="C862" s="64" t="s">
        <v>104</v>
      </c>
      <c r="D862" s="65">
        <v>81369</v>
      </c>
      <c r="E862" s="66" t="s">
        <v>557</v>
      </c>
      <c r="F862" s="67" t="s">
        <v>101</v>
      </c>
      <c r="G862" s="68">
        <v>5</v>
      </c>
      <c r="H862" s="68">
        <v>1</v>
      </c>
      <c r="I862" s="69">
        <v>5</v>
      </c>
      <c r="J862" s="69">
        <v>5.66</v>
      </c>
      <c r="K862" s="69">
        <v>3.38</v>
      </c>
      <c r="L862" s="69">
        <v>45.2</v>
      </c>
      <c r="M862" s="69">
        <v>45.2</v>
      </c>
      <c r="N862" s="40"/>
    </row>
    <row r="863" spans="1:14" x14ac:dyDescent="0.25">
      <c r="A863" s="47" t="s">
        <v>4081</v>
      </c>
      <c r="B863" s="78" t="s">
        <v>1492</v>
      </c>
      <c r="C863" s="79"/>
      <c r="D863" s="79"/>
      <c r="E863" s="80" t="s">
        <v>559</v>
      </c>
      <c r="F863" s="79"/>
      <c r="G863" s="81"/>
      <c r="H863" s="81"/>
      <c r="I863" s="81"/>
      <c r="J863" s="81"/>
      <c r="K863" s="81"/>
      <c r="L863" s="82">
        <v>48.269999999999996</v>
      </c>
      <c r="M863" s="82">
        <v>48.269999999999996</v>
      </c>
      <c r="N863" s="40"/>
    </row>
    <row r="864" spans="1:14" x14ac:dyDescent="0.25">
      <c r="A864" s="47" t="s">
        <v>4082</v>
      </c>
      <c r="B864" s="63" t="s">
        <v>1493</v>
      </c>
      <c r="C864" s="64" t="s">
        <v>104</v>
      </c>
      <c r="D864" s="65">
        <v>81404</v>
      </c>
      <c r="E864" s="66" t="s">
        <v>1494</v>
      </c>
      <c r="F864" s="67" t="s">
        <v>101</v>
      </c>
      <c r="G864" s="68">
        <v>1</v>
      </c>
      <c r="H864" s="68">
        <v>1</v>
      </c>
      <c r="I864" s="69">
        <v>1</v>
      </c>
      <c r="J864" s="69">
        <v>9.07</v>
      </c>
      <c r="K864" s="69">
        <v>8.89</v>
      </c>
      <c r="L864" s="69">
        <v>17.96</v>
      </c>
      <c r="M864" s="69">
        <v>17.96</v>
      </c>
      <c r="N864" s="40"/>
    </row>
    <row r="865" spans="1:14" x14ac:dyDescent="0.25">
      <c r="A865" s="47" t="s">
        <v>4083</v>
      </c>
      <c r="B865" s="63" t="s">
        <v>1495</v>
      </c>
      <c r="C865" s="64" t="s">
        <v>104</v>
      </c>
      <c r="D865" s="65">
        <v>81421</v>
      </c>
      <c r="E865" s="66" t="s">
        <v>574</v>
      </c>
      <c r="F865" s="67" t="s">
        <v>101</v>
      </c>
      <c r="G865" s="68">
        <v>1</v>
      </c>
      <c r="H865" s="68">
        <v>1</v>
      </c>
      <c r="I865" s="69">
        <v>1</v>
      </c>
      <c r="J865" s="69">
        <v>6.85</v>
      </c>
      <c r="K865" s="69">
        <v>5.62</v>
      </c>
      <c r="L865" s="69">
        <v>12.47</v>
      </c>
      <c r="M865" s="69">
        <v>12.47</v>
      </c>
      <c r="N865" s="40"/>
    </row>
    <row r="866" spans="1:14" x14ac:dyDescent="0.25">
      <c r="A866" s="47" t="s">
        <v>4084</v>
      </c>
      <c r="B866" s="63" t="s">
        <v>1496</v>
      </c>
      <c r="C866" s="64" t="s">
        <v>104</v>
      </c>
      <c r="D866" s="65">
        <v>81422</v>
      </c>
      <c r="E866" s="66" t="s">
        <v>1497</v>
      </c>
      <c r="F866" s="67" t="s">
        <v>101</v>
      </c>
      <c r="G866" s="68">
        <v>1</v>
      </c>
      <c r="H866" s="68">
        <v>1</v>
      </c>
      <c r="I866" s="69">
        <v>1</v>
      </c>
      <c r="J866" s="69">
        <v>8.9499999999999993</v>
      </c>
      <c r="K866" s="69">
        <v>8.89</v>
      </c>
      <c r="L866" s="69">
        <v>17.84</v>
      </c>
      <c r="M866" s="69">
        <v>17.84</v>
      </c>
      <c r="N866" s="40"/>
    </row>
    <row r="867" spans="1:14" x14ac:dyDescent="0.25">
      <c r="A867" s="47" t="s">
        <v>4085</v>
      </c>
      <c r="B867" s="78" t="s">
        <v>1498</v>
      </c>
      <c r="C867" s="79"/>
      <c r="D867" s="79"/>
      <c r="E867" s="80" t="s">
        <v>1142</v>
      </c>
      <c r="F867" s="79"/>
      <c r="G867" s="81"/>
      <c r="H867" s="81"/>
      <c r="I867" s="81"/>
      <c r="J867" s="81"/>
      <c r="K867" s="81"/>
      <c r="L867" s="82">
        <v>209.5</v>
      </c>
      <c r="M867" s="82">
        <v>209.5</v>
      </c>
      <c r="N867" s="40"/>
    </row>
    <row r="868" spans="1:14" x14ac:dyDescent="0.25">
      <c r="A868" s="47" t="s">
        <v>4086</v>
      </c>
      <c r="B868" s="63" t="s">
        <v>1499</v>
      </c>
      <c r="C868" s="64" t="s">
        <v>104</v>
      </c>
      <c r="D868" s="65">
        <v>81501</v>
      </c>
      <c r="E868" s="66" t="s">
        <v>603</v>
      </c>
      <c r="F868" s="67" t="s">
        <v>101</v>
      </c>
      <c r="G868" s="68">
        <v>2</v>
      </c>
      <c r="H868" s="68">
        <v>1</v>
      </c>
      <c r="I868" s="69">
        <v>2</v>
      </c>
      <c r="J868" s="69">
        <v>55.66</v>
      </c>
      <c r="K868" s="69">
        <v>0</v>
      </c>
      <c r="L868" s="69">
        <v>111.32</v>
      </c>
      <c r="M868" s="69">
        <v>111.32</v>
      </c>
      <c r="N868" s="40"/>
    </row>
    <row r="869" spans="1:14" x14ac:dyDescent="0.25">
      <c r="A869" s="47" t="s">
        <v>4087</v>
      </c>
      <c r="B869" s="63" t="s">
        <v>1500</v>
      </c>
      <c r="C869" s="64" t="s">
        <v>104</v>
      </c>
      <c r="D869" s="65">
        <v>81504</v>
      </c>
      <c r="E869" s="66" t="s">
        <v>605</v>
      </c>
      <c r="F869" s="67" t="s">
        <v>101</v>
      </c>
      <c r="G869" s="68">
        <v>2</v>
      </c>
      <c r="H869" s="68">
        <v>1</v>
      </c>
      <c r="I869" s="69">
        <v>2</v>
      </c>
      <c r="J869" s="69">
        <v>49.09</v>
      </c>
      <c r="K869" s="69">
        <v>0</v>
      </c>
      <c r="L869" s="69">
        <v>98.18</v>
      </c>
      <c r="M869" s="69">
        <v>98.18</v>
      </c>
      <c r="N869" s="40"/>
    </row>
    <row r="870" spans="1:14" x14ac:dyDescent="0.25">
      <c r="A870" s="47" t="s">
        <v>4088</v>
      </c>
      <c r="B870" s="72" t="s">
        <v>1501</v>
      </c>
      <c r="C870" s="73"/>
      <c r="D870" s="73"/>
      <c r="E870" s="74" t="s">
        <v>576</v>
      </c>
      <c r="F870" s="73"/>
      <c r="G870" s="75"/>
      <c r="H870" s="75"/>
      <c r="I870" s="75"/>
      <c r="J870" s="75"/>
      <c r="K870" s="75"/>
      <c r="L870" s="76">
        <v>1062.83</v>
      </c>
      <c r="M870" s="76">
        <v>1062.83</v>
      </c>
      <c r="N870" s="40"/>
    </row>
    <row r="871" spans="1:14" x14ac:dyDescent="0.25">
      <c r="A871" s="47" t="s">
        <v>4089</v>
      </c>
      <c r="B871" s="78" t="s">
        <v>1502</v>
      </c>
      <c r="C871" s="79"/>
      <c r="D871" s="79"/>
      <c r="E871" s="80" t="s">
        <v>1147</v>
      </c>
      <c r="F871" s="79"/>
      <c r="G871" s="81"/>
      <c r="H871" s="81"/>
      <c r="I871" s="81"/>
      <c r="J871" s="81"/>
      <c r="K871" s="81"/>
      <c r="L871" s="82">
        <v>187.78</v>
      </c>
      <c r="M871" s="82">
        <v>187.78</v>
      </c>
      <c r="N871" s="40"/>
    </row>
    <row r="872" spans="1:14" x14ac:dyDescent="0.25">
      <c r="A872" s="47" t="s">
        <v>4090</v>
      </c>
      <c r="B872" s="63" t="s">
        <v>1503</v>
      </c>
      <c r="C872" s="64" t="s">
        <v>104</v>
      </c>
      <c r="D872" s="65">
        <v>81663</v>
      </c>
      <c r="E872" s="66" t="s">
        <v>1149</v>
      </c>
      <c r="F872" s="67" t="s">
        <v>101</v>
      </c>
      <c r="G872" s="68">
        <v>2</v>
      </c>
      <c r="H872" s="68">
        <v>1</v>
      </c>
      <c r="I872" s="69">
        <v>2</v>
      </c>
      <c r="J872" s="69">
        <v>30.92</v>
      </c>
      <c r="K872" s="69">
        <v>6.52</v>
      </c>
      <c r="L872" s="69">
        <v>74.88</v>
      </c>
      <c r="M872" s="69">
        <v>74.88</v>
      </c>
      <c r="N872" s="40"/>
    </row>
    <row r="873" spans="1:14" x14ac:dyDescent="0.25">
      <c r="A873" s="47" t="s">
        <v>4091</v>
      </c>
      <c r="B873" s="63" t="s">
        <v>1504</v>
      </c>
      <c r="C873" s="64" t="s">
        <v>104</v>
      </c>
      <c r="D873" s="65">
        <v>81696</v>
      </c>
      <c r="E873" s="66" t="s">
        <v>1151</v>
      </c>
      <c r="F873" s="67" t="s">
        <v>123</v>
      </c>
      <c r="G873" s="68">
        <v>2</v>
      </c>
      <c r="H873" s="68">
        <v>1</v>
      </c>
      <c r="I873" s="69">
        <v>2</v>
      </c>
      <c r="J873" s="69">
        <v>32.200000000000003</v>
      </c>
      <c r="K873" s="69">
        <v>16.600000000000001</v>
      </c>
      <c r="L873" s="69">
        <v>97.6</v>
      </c>
      <c r="M873" s="69">
        <v>97.6</v>
      </c>
      <c r="N873" s="40"/>
    </row>
    <row r="874" spans="1:14" x14ac:dyDescent="0.25">
      <c r="A874" s="47" t="s">
        <v>4092</v>
      </c>
      <c r="B874" s="63" t="s">
        <v>1505</v>
      </c>
      <c r="C874" s="64" t="s">
        <v>104</v>
      </c>
      <c r="D874" s="65">
        <v>81791</v>
      </c>
      <c r="E874" s="66" t="s">
        <v>1153</v>
      </c>
      <c r="F874" s="67" t="s">
        <v>101</v>
      </c>
      <c r="G874" s="68">
        <v>2</v>
      </c>
      <c r="H874" s="68">
        <v>1</v>
      </c>
      <c r="I874" s="69">
        <v>2</v>
      </c>
      <c r="J874" s="69">
        <v>5.28</v>
      </c>
      <c r="K874" s="69">
        <v>2.37</v>
      </c>
      <c r="L874" s="69">
        <v>15.3</v>
      </c>
      <c r="M874" s="69">
        <v>15.3</v>
      </c>
      <c r="N874" s="40"/>
    </row>
    <row r="875" spans="1:14" x14ac:dyDescent="0.25">
      <c r="A875" s="47" t="s">
        <v>4093</v>
      </c>
      <c r="B875" s="78" t="s">
        <v>1506</v>
      </c>
      <c r="C875" s="79"/>
      <c r="D875" s="79"/>
      <c r="E875" s="80" t="s">
        <v>1161</v>
      </c>
      <c r="F875" s="79"/>
      <c r="G875" s="81"/>
      <c r="H875" s="81"/>
      <c r="I875" s="81"/>
      <c r="J875" s="81"/>
      <c r="K875" s="81"/>
      <c r="L875" s="82">
        <v>154.07</v>
      </c>
      <c r="M875" s="82">
        <v>154.07</v>
      </c>
      <c r="N875" s="40"/>
    </row>
    <row r="876" spans="1:14" ht="24" x14ac:dyDescent="0.3">
      <c r="A876" s="47" t="s">
        <v>4094</v>
      </c>
      <c r="B876" s="63" t="s">
        <v>1507</v>
      </c>
      <c r="C876" s="64" t="s">
        <v>170</v>
      </c>
      <c r="D876" s="65">
        <v>89726</v>
      </c>
      <c r="E876" s="66" t="s">
        <v>1163</v>
      </c>
      <c r="F876" s="67" t="s">
        <v>101</v>
      </c>
      <c r="G876" s="68">
        <v>3</v>
      </c>
      <c r="H876" s="68">
        <v>1</v>
      </c>
      <c r="I876" s="69">
        <v>3</v>
      </c>
      <c r="J876" s="69">
        <v>4.59</v>
      </c>
      <c r="K876" s="69">
        <v>3.69</v>
      </c>
      <c r="L876" s="69">
        <v>24.84</v>
      </c>
      <c r="M876" s="69">
        <v>24.84</v>
      </c>
      <c r="N876" s="41"/>
    </row>
    <row r="877" spans="1:14" x14ac:dyDescent="0.25">
      <c r="A877" s="47" t="s">
        <v>4095</v>
      </c>
      <c r="B877" s="63" t="s">
        <v>1508</v>
      </c>
      <c r="C877" s="64" t="s">
        <v>104</v>
      </c>
      <c r="D877" s="65">
        <v>81935</v>
      </c>
      <c r="E877" s="66" t="s">
        <v>1509</v>
      </c>
      <c r="F877" s="67" t="s">
        <v>101</v>
      </c>
      <c r="G877" s="68">
        <v>5</v>
      </c>
      <c r="H877" s="68">
        <v>1</v>
      </c>
      <c r="I877" s="69">
        <v>5</v>
      </c>
      <c r="J877" s="69">
        <v>2.2400000000000002</v>
      </c>
      <c r="K877" s="69">
        <v>8.2899999999999991</v>
      </c>
      <c r="L877" s="69">
        <v>52.65</v>
      </c>
      <c r="M877" s="69">
        <v>52.65</v>
      </c>
      <c r="N877" s="40"/>
    </row>
    <row r="878" spans="1:14" x14ac:dyDescent="0.25">
      <c r="A878" s="47" t="s">
        <v>4096</v>
      </c>
      <c r="B878" s="63" t="s">
        <v>1510</v>
      </c>
      <c r="C878" s="64" t="s">
        <v>104</v>
      </c>
      <c r="D878" s="65">
        <v>81936</v>
      </c>
      <c r="E878" s="66" t="s">
        <v>1167</v>
      </c>
      <c r="F878" s="67" t="s">
        <v>101</v>
      </c>
      <c r="G878" s="68">
        <v>2</v>
      </c>
      <c r="H878" s="68">
        <v>1</v>
      </c>
      <c r="I878" s="69">
        <v>2</v>
      </c>
      <c r="J878" s="69">
        <v>2.7</v>
      </c>
      <c r="K878" s="69">
        <v>8.2899999999999991</v>
      </c>
      <c r="L878" s="69">
        <v>21.98</v>
      </c>
      <c r="M878" s="69">
        <v>21.98</v>
      </c>
      <c r="N878" s="40"/>
    </row>
    <row r="879" spans="1:14" x14ac:dyDescent="0.25">
      <c r="A879" s="47" t="s">
        <v>4097</v>
      </c>
      <c r="B879" s="63" t="s">
        <v>1511</v>
      </c>
      <c r="C879" s="64" t="s">
        <v>104</v>
      </c>
      <c r="D879" s="65">
        <v>81927</v>
      </c>
      <c r="E879" s="66" t="s">
        <v>1165</v>
      </c>
      <c r="F879" s="67" t="s">
        <v>101</v>
      </c>
      <c r="G879" s="68">
        <v>5</v>
      </c>
      <c r="H879" s="68">
        <v>1</v>
      </c>
      <c r="I879" s="69">
        <v>5</v>
      </c>
      <c r="J879" s="69">
        <v>2.63</v>
      </c>
      <c r="K879" s="69">
        <v>8.2899999999999991</v>
      </c>
      <c r="L879" s="69">
        <v>54.6</v>
      </c>
      <c r="M879" s="69">
        <v>54.6</v>
      </c>
      <c r="N879" s="40"/>
    </row>
    <row r="880" spans="1:14" x14ac:dyDescent="0.25">
      <c r="A880" s="47" t="s">
        <v>4098</v>
      </c>
      <c r="B880" s="78" t="s">
        <v>1512</v>
      </c>
      <c r="C880" s="79"/>
      <c r="D880" s="79"/>
      <c r="E880" s="80" t="s">
        <v>1513</v>
      </c>
      <c r="F880" s="79"/>
      <c r="G880" s="81"/>
      <c r="H880" s="81"/>
      <c r="I880" s="81"/>
      <c r="J880" s="81"/>
      <c r="K880" s="81"/>
      <c r="L880" s="82">
        <v>46.96</v>
      </c>
      <c r="M880" s="82">
        <v>46.96</v>
      </c>
      <c r="N880" s="40"/>
    </row>
    <row r="881" spans="1:14" x14ac:dyDescent="0.25">
      <c r="A881" s="47" t="s">
        <v>4099</v>
      </c>
      <c r="B881" s="63" t="s">
        <v>1514</v>
      </c>
      <c r="C881" s="64" t="s">
        <v>104</v>
      </c>
      <c r="D881" s="65">
        <v>82001</v>
      </c>
      <c r="E881" s="66" t="s">
        <v>1515</v>
      </c>
      <c r="F881" s="67" t="s">
        <v>101</v>
      </c>
      <c r="G881" s="68">
        <v>4</v>
      </c>
      <c r="H881" s="68">
        <v>1</v>
      </c>
      <c r="I881" s="69">
        <v>4</v>
      </c>
      <c r="J881" s="69">
        <v>1.57</v>
      </c>
      <c r="K881" s="69">
        <v>4.1399999999999997</v>
      </c>
      <c r="L881" s="69">
        <v>22.84</v>
      </c>
      <c r="M881" s="69">
        <v>22.84</v>
      </c>
      <c r="N881" s="40"/>
    </row>
    <row r="882" spans="1:14" x14ac:dyDescent="0.25">
      <c r="A882" s="47" t="s">
        <v>4100</v>
      </c>
      <c r="B882" s="63" t="s">
        <v>1516</v>
      </c>
      <c r="C882" s="64" t="s">
        <v>104</v>
      </c>
      <c r="D882" s="65">
        <v>82002</v>
      </c>
      <c r="E882" s="66" t="s">
        <v>1517</v>
      </c>
      <c r="F882" s="67" t="s">
        <v>101</v>
      </c>
      <c r="G882" s="68">
        <v>2</v>
      </c>
      <c r="H882" s="68">
        <v>1</v>
      </c>
      <c r="I882" s="69">
        <v>2</v>
      </c>
      <c r="J882" s="69">
        <v>2.62</v>
      </c>
      <c r="K882" s="69">
        <v>4.1399999999999997</v>
      </c>
      <c r="L882" s="69">
        <v>13.52</v>
      </c>
      <c r="M882" s="69">
        <v>13.52</v>
      </c>
      <c r="N882" s="40"/>
    </row>
    <row r="883" spans="1:14" x14ac:dyDescent="0.25">
      <c r="A883" s="47" t="s">
        <v>4101</v>
      </c>
      <c r="B883" s="63" t="s">
        <v>1518</v>
      </c>
      <c r="C883" s="64" t="s">
        <v>104</v>
      </c>
      <c r="D883" s="65">
        <v>82003</v>
      </c>
      <c r="E883" s="66" t="s">
        <v>1519</v>
      </c>
      <c r="F883" s="67" t="s">
        <v>101</v>
      </c>
      <c r="G883" s="68">
        <v>1</v>
      </c>
      <c r="H883" s="68">
        <v>1</v>
      </c>
      <c r="I883" s="69">
        <v>1</v>
      </c>
      <c r="J883" s="69">
        <v>5.27</v>
      </c>
      <c r="K883" s="69">
        <v>5.33</v>
      </c>
      <c r="L883" s="69">
        <v>10.6</v>
      </c>
      <c r="M883" s="69">
        <v>10.6</v>
      </c>
      <c r="N883" s="40"/>
    </row>
    <row r="884" spans="1:14" x14ac:dyDescent="0.25">
      <c r="A884" s="47" t="s">
        <v>4102</v>
      </c>
      <c r="B884" s="78" t="s">
        <v>1520</v>
      </c>
      <c r="C884" s="79"/>
      <c r="D884" s="79"/>
      <c r="E884" s="80" t="s">
        <v>559</v>
      </c>
      <c r="F884" s="79"/>
      <c r="G884" s="81"/>
      <c r="H884" s="81"/>
      <c r="I884" s="81"/>
      <c r="J884" s="81"/>
      <c r="K884" s="81"/>
      <c r="L884" s="82">
        <v>44.44</v>
      </c>
      <c r="M884" s="82">
        <v>44.44</v>
      </c>
      <c r="N884" s="40"/>
    </row>
    <row r="885" spans="1:14" x14ac:dyDescent="0.25">
      <c r="A885" s="47" t="s">
        <v>4103</v>
      </c>
      <c r="B885" s="63" t="s">
        <v>1521</v>
      </c>
      <c r="C885" s="64" t="s">
        <v>104</v>
      </c>
      <c r="D885" s="65">
        <v>82230</v>
      </c>
      <c r="E885" s="66" t="s">
        <v>1170</v>
      </c>
      <c r="F885" s="67" t="s">
        <v>101</v>
      </c>
      <c r="G885" s="68">
        <v>2</v>
      </c>
      <c r="H885" s="68">
        <v>1</v>
      </c>
      <c r="I885" s="69">
        <v>2</v>
      </c>
      <c r="J885" s="69">
        <v>4.17</v>
      </c>
      <c r="K885" s="69">
        <v>8.6</v>
      </c>
      <c r="L885" s="69">
        <v>25.54</v>
      </c>
      <c r="M885" s="69">
        <v>25.54</v>
      </c>
      <c r="N885" s="40"/>
    </row>
    <row r="886" spans="1:14" x14ac:dyDescent="0.25">
      <c r="A886" s="47" t="s">
        <v>4104</v>
      </c>
      <c r="B886" s="63" t="s">
        <v>1522</v>
      </c>
      <c r="C886" s="64" t="s">
        <v>104</v>
      </c>
      <c r="D886" s="65">
        <v>82231</v>
      </c>
      <c r="E886" s="66" t="s">
        <v>1523</v>
      </c>
      <c r="F886" s="67" t="s">
        <v>101</v>
      </c>
      <c r="G886" s="68">
        <v>1</v>
      </c>
      <c r="H886" s="68">
        <v>1</v>
      </c>
      <c r="I886" s="69">
        <v>1</v>
      </c>
      <c r="J886" s="69">
        <v>7.93</v>
      </c>
      <c r="K886" s="69">
        <v>10.97</v>
      </c>
      <c r="L886" s="69">
        <v>18.899999999999999</v>
      </c>
      <c r="M886" s="69">
        <v>18.899999999999999</v>
      </c>
      <c r="N886" s="40"/>
    </row>
    <row r="887" spans="1:14" x14ac:dyDescent="0.25">
      <c r="A887" s="47" t="s">
        <v>4105</v>
      </c>
      <c r="B887" s="78" t="s">
        <v>1524</v>
      </c>
      <c r="C887" s="79"/>
      <c r="D887" s="79"/>
      <c r="E887" s="80" t="s">
        <v>1172</v>
      </c>
      <c r="F887" s="79"/>
      <c r="G887" s="81"/>
      <c r="H887" s="81"/>
      <c r="I887" s="81"/>
      <c r="J887" s="81"/>
      <c r="K887" s="81"/>
      <c r="L887" s="82">
        <v>629.58000000000004</v>
      </c>
      <c r="M887" s="82">
        <v>629.58000000000004</v>
      </c>
      <c r="N887" s="40"/>
    </row>
    <row r="888" spans="1:14" x14ac:dyDescent="0.25">
      <c r="A888" s="47" t="s">
        <v>4106</v>
      </c>
      <c r="B888" s="63" t="s">
        <v>1525</v>
      </c>
      <c r="C888" s="64" t="s">
        <v>104</v>
      </c>
      <c r="D888" s="65">
        <v>82301</v>
      </c>
      <c r="E888" s="66" t="s">
        <v>1174</v>
      </c>
      <c r="F888" s="67" t="s">
        <v>123</v>
      </c>
      <c r="G888" s="68">
        <v>24</v>
      </c>
      <c r="H888" s="68">
        <v>1</v>
      </c>
      <c r="I888" s="69">
        <v>24</v>
      </c>
      <c r="J888" s="69">
        <v>5.53</v>
      </c>
      <c r="K888" s="69">
        <v>7.11</v>
      </c>
      <c r="L888" s="69">
        <v>303.36</v>
      </c>
      <c r="M888" s="69">
        <v>303.36</v>
      </c>
      <c r="N888" s="40"/>
    </row>
    <row r="889" spans="1:14" ht="24" x14ac:dyDescent="0.3">
      <c r="A889" s="47" t="s">
        <v>4107</v>
      </c>
      <c r="B889" s="63" t="s">
        <v>1526</v>
      </c>
      <c r="C889" s="64" t="s">
        <v>170</v>
      </c>
      <c r="D889" s="65">
        <v>89798</v>
      </c>
      <c r="E889" s="66" t="s">
        <v>1176</v>
      </c>
      <c r="F889" s="67" t="s">
        <v>123</v>
      </c>
      <c r="G889" s="68">
        <v>18</v>
      </c>
      <c r="H889" s="68">
        <v>1</v>
      </c>
      <c r="I889" s="69">
        <v>18</v>
      </c>
      <c r="J889" s="69">
        <v>10.57</v>
      </c>
      <c r="K889" s="69">
        <v>1.18</v>
      </c>
      <c r="L889" s="69">
        <v>211.5</v>
      </c>
      <c r="M889" s="69">
        <v>211.5</v>
      </c>
      <c r="N889" s="41"/>
    </row>
    <row r="890" spans="1:14" ht="24" x14ac:dyDescent="0.3">
      <c r="A890" s="47" t="s">
        <v>4108</v>
      </c>
      <c r="B890" s="63" t="s">
        <v>1527</v>
      </c>
      <c r="C890" s="64" t="s">
        <v>170</v>
      </c>
      <c r="D890" s="65">
        <v>89799</v>
      </c>
      <c r="E890" s="66" t="s">
        <v>1528</v>
      </c>
      <c r="F890" s="67" t="s">
        <v>123</v>
      </c>
      <c r="G890" s="68">
        <v>6</v>
      </c>
      <c r="H890" s="68">
        <v>1</v>
      </c>
      <c r="I890" s="69">
        <v>6</v>
      </c>
      <c r="J890" s="69">
        <v>14.72</v>
      </c>
      <c r="K890" s="69">
        <v>4.4000000000000004</v>
      </c>
      <c r="L890" s="69">
        <v>114.72</v>
      </c>
      <c r="M890" s="69">
        <v>114.72</v>
      </c>
      <c r="N890" s="41"/>
    </row>
    <row r="891" spans="1:14" x14ac:dyDescent="0.25">
      <c r="A891" s="47" t="s">
        <v>4109</v>
      </c>
      <c r="B891" s="72" t="s">
        <v>1529</v>
      </c>
      <c r="C891" s="73"/>
      <c r="D891" s="73"/>
      <c r="E891" s="74" t="s">
        <v>1180</v>
      </c>
      <c r="F891" s="73"/>
      <c r="G891" s="75"/>
      <c r="H891" s="75"/>
      <c r="I891" s="75"/>
      <c r="J891" s="75"/>
      <c r="K891" s="75"/>
      <c r="L891" s="76">
        <v>427.14</v>
      </c>
      <c r="M891" s="76">
        <v>427.14</v>
      </c>
      <c r="N891" s="40"/>
    </row>
    <row r="892" spans="1:14" x14ac:dyDescent="0.25">
      <c r="A892" s="47" t="s">
        <v>4110</v>
      </c>
      <c r="B892" s="63" t="s">
        <v>1530</v>
      </c>
      <c r="C892" s="64" t="s">
        <v>104</v>
      </c>
      <c r="D892" s="65">
        <v>81885</v>
      </c>
      <c r="E892" s="66" t="s">
        <v>1182</v>
      </c>
      <c r="F892" s="67" t="s">
        <v>101</v>
      </c>
      <c r="G892" s="68">
        <v>1</v>
      </c>
      <c r="H892" s="68">
        <v>1</v>
      </c>
      <c r="I892" s="69">
        <v>1</v>
      </c>
      <c r="J892" s="69">
        <v>8.24</v>
      </c>
      <c r="K892" s="69">
        <v>2.0699999999999998</v>
      </c>
      <c r="L892" s="69">
        <v>10.31</v>
      </c>
      <c r="M892" s="69">
        <v>10.31</v>
      </c>
      <c r="N892" s="40"/>
    </row>
    <row r="893" spans="1:14" x14ac:dyDescent="0.25">
      <c r="A893" s="47" t="s">
        <v>4111</v>
      </c>
      <c r="B893" s="63" t="s">
        <v>1531</v>
      </c>
      <c r="C893" s="64" t="s">
        <v>104</v>
      </c>
      <c r="D893" s="65">
        <v>81825</v>
      </c>
      <c r="E893" s="66" t="s">
        <v>593</v>
      </c>
      <c r="F893" s="67" t="s">
        <v>101</v>
      </c>
      <c r="G893" s="68">
        <v>1</v>
      </c>
      <c r="H893" s="68">
        <v>1</v>
      </c>
      <c r="I893" s="69">
        <v>1</v>
      </c>
      <c r="J893" s="69">
        <v>133.65</v>
      </c>
      <c r="K893" s="69">
        <v>213.61</v>
      </c>
      <c r="L893" s="69">
        <v>347.26</v>
      </c>
      <c r="M893" s="69">
        <v>347.26</v>
      </c>
      <c r="N893" s="40"/>
    </row>
    <row r="894" spans="1:14" x14ac:dyDescent="0.3">
      <c r="A894" s="47" t="s">
        <v>4112</v>
      </c>
      <c r="B894" s="63" t="s">
        <v>1532</v>
      </c>
      <c r="C894" s="64" t="s">
        <v>104</v>
      </c>
      <c r="D894" s="65">
        <v>81826</v>
      </c>
      <c r="E894" s="66" t="s">
        <v>1185</v>
      </c>
      <c r="F894" s="67" t="s">
        <v>101</v>
      </c>
      <c r="G894" s="68">
        <v>1</v>
      </c>
      <c r="H894" s="68">
        <v>1</v>
      </c>
      <c r="I894" s="69">
        <v>1</v>
      </c>
      <c r="J894" s="69">
        <v>57.52</v>
      </c>
      <c r="K894" s="69">
        <v>12.05</v>
      </c>
      <c r="L894" s="69">
        <v>69.569999999999993</v>
      </c>
      <c r="M894" s="69">
        <v>69.569999999999993</v>
      </c>
      <c r="N894" s="41"/>
    </row>
    <row r="895" spans="1:14" x14ac:dyDescent="0.25">
      <c r="A895" s="47" t="s">
        <v>4113</v>
      </c>
      <c r="B895" s="57" t="s">
        <v>1533</v>
      </c>
      <c r="C895" s="60"/>
      <c r="D895" s="60"/>
      <c r="E895" s="59" t="s">
        <v>36</v>
      </c>
      <c r="F895" s="60"/>
      <c r="G895" s="61"/>
      <c r="H895" s="61"/>
      <c r="I895" s="61"/>
      <c r="J895" s="61"/>
      <c r="K895" s="61"/>
      <c r="L895" s="62">
        <v>11572.18</v>
      </c>
      <c r="M895" s="62">
        <v>11572.18</v>
      </c>
      <c r="N895" s="40"/>
    </row>
    <row r="896" spans="1:14" x14ac:dyDescent="0.3">
      <c r="A896" s="47" t="s">
        <v>4114</v>
      </c>
      <c r="B896" s="63" t="s">
        <v>1534</v>
      </c>
      <c r="C896" s="64" t="s">
        <v>104</v>
      </c>
      <c r="D896" s="65">
        <v>100160</v>
      </c>
      <c r="E896" s="66" t="s">
        <v>1190</v>
      </c>
      <c r="F896" s="67" t="s">
        <v>106</v>
      </c>
      <c r="G896" s="68">
        <v>207.36</v>
      </c>
      <c r="H896" s="68">
        <v>1</v>
      </c>
      <c r="I896" s="69">
        <v>207.36</v>
      </c>
      <c r="J896" s="69">
        <v>19.62</v>
      </c>
      <c r="K896" s="69">
        <v>22.08</v>
      </c>
      <c r="L896" s="69">
        <v>8646.91</v>
      </c>
      <c r="M896" s="69">
        <v>8646.91</v>
      </c>
      <c r="N896" s="41"/>
    </row>
    <row r="897" spans="1:14" ht="24" x14ac:dyDescent="0.3">
      <c r="A897" s="47" t="s">
        <v>4115</v>
      </c>
      <c r="B897" s="63" t="s">
        <v>1535</v>
      </c>
      <c r="C897" s="64" t="s">
        <v>170</v>
      </c>
      <c r="D897" s="65">
        <v>101965</v>
      </c>
      <c r="E897" s="70" t="s">
        <v>3195</v>
      </c>
      <c r="F897" s="67" t="s">
        <v>123</v>
      </c>
      <c r="G897" s="68">
        <v>32.1</v>
      </c>
      <c r="H897" s="68">
        <v>1</v>
      </c>
      <c r="I897" s="69">
        <v>32.1</v>
      </c>
      <c r="J897" s="69">
        <v>75.5</v>
      </c>
      <c r="K897" s="69">
        <v>15.63</v>
      </c>
      <c r="L897" s="69">
        <v>2925.27</v>
      </c>
      <c r="M897" s="69">
        <v>2925.27</v>
      </c>
      <c r="N897" s="41"/>
    </row>
    <row r="898" spans="1:14" x14ac:dyDescent="0.25">
      <c r="A898" s="47" t="s">
        <v>4116</v>
      </c>
      <c r="B898" s="57" t="s">
        <v>1536</v>
      </c>
      <c r="C898" s="60"/>
      <c r="D898" s="60"/>
      <c r="E898" s="59" t="s">
        <v>38</v>
      </c>
      <c r="F898" s="60"/>
      <c r="G898" s="61"/>
      <c r="H898" s="61"/>
      <c r="I898" s="61"/>
      <c r="J898" s="61"/>
      <c r="K898" s="61"/>
      <c r="L898" s="62">
        <v>2921.49</v>
      </c>
      <c r="M898" s="62">
        <v>2921.49</v>
      </c>
      <c r="N898" s="40"/>
    </row>
    <row r="899" spans="1:14" x14ac:dyDescent="0.25">
      <c r="A899" s="47" t="s">
        <v>4117</v>
      </c>
      <c r="B899" s="63" t="s">
        <v>1537</v>
      </c>
      <c r="C899" s="64" t="s">
        <v>104</v>
      </c>
      <c r="D899" s="65">
        <v>120902</v>
      </c>
      <c r="E899" s="66" t="s">
        <v>1195</v>
      </c>
      <c r="F899" s="67" t="s">
        <v>106</v>
      </c>
      <c r="G899" s="68">
        <v>103.82</v>
      </c>
      <c r="H899" s="68">
        <v>1</v>
      </c>
      <c r="I899" s="69">
        <v>103.82</v>
      </c>
      <c r="J899" s="69">
        <v>10.95</v>
      </c>
      <c r="K899" s="69">
        <v>17.190000000000001</v>
      </c>
      <c r="L899" s="69">
        <v>2921.49</v>
      </c>
      <c r="M899" s="69">
        <v>2921.49</v>
      </c>
      <c r="N899" s="40"/>
    </row>
    <row r="900" spans="1:14" x14ac:dyDescent="0.25">
      <c r="A900" s="47" t="s">
        <v>4118</v>
      </c>
      <c r="B900" s="57" t="s">
        <v>1538</v>
      </c>
      <c r="C900" s="60"/>
      <c r="D900" s="60"/>
      <c r="E900" s="59" t="s">
        <v>40</v>
      </c>
      <c r="F900" s="60"/>
      <c r="G900" s="61"/>
      <c r="H900" s="61"/>
      <c r="I900" s="61"/>
      <c r="J900" s="61"/>
      <c r="K900" s="61"/>
      <c r="L900" s="62">
        <v>58465.03</v>
      </c>
      <c r="M900" s="62">
        <v>58465.03</v>
      </c>
      <c r="N900" s="40"/>
    </row>
    <row r="901" spans="1:14" x14ac:dyDescent="0.25">
      <c r="A901" s="47" t="s">
        <v>4119</v>
      </c>
      <c r="B901" s="72" t="s">
        <v>1539</v>
      </c>
      <c r="C901" s="73"/>
      <c r="D901" s="73"/>
      <c r="E901" s="74" t="s">
        <v>1198</v>
      </c>
      <c r="F901" s="73"/>
      <c r="G901" s="75"/>
      <c r="H901" s="75"/>
      <c r="I901" s="75"/>
      <c r="J901" s="75"/>
      <c r="K901" s="75"/>
      <c r="L901" s="76">
        <v>58465.03</v>
      </c>
      <c r="M901" s="76">
        <v>58465.03</v>
      </c>
      <c r="N901" s="40"/>
    </row>
    <row r="902" spans="1:14" ht="36" x14ac:dyDescent="0.3">
      <c r="A902" s="47" t="s">
        <v>4120</v>
      </c>
      <c r="B902" s="83" t="s">
        <v>5501</v>
      </c>
      <c r="C902" s="64" t="s">
        <v>170</v>
      </c>
      <c r="D902" s="65">
        <v>100775</v>
      </c>
      <c r="E902" s="70" t="s">
        <v>1200</v>
      </c>
      <c r="F902" s="84" t="s">
        <v>795</v>
      </c>
      <c r="G902" s="68">
        <v>4356.5600000000004</v>
      </c>
      <c r="H902" s="68">
        <v>1</v>
      </c>
      <c r="I902" s="85">
        <v>4356.5600000000004</v>
      </c>
      <c r="J902" s="69">
        <v>12.77</v>
      </c>
      <c r="K902" s="69">
        <v>0.65</v>
      </c>
      <c r="L902" s="69">
        <v>58465.03</v>
      </c>
      <c r="M902" s="69">
        <v>58465.03</v>
      </c>
      <c r="N902" s="42"/>
    </row>
    <row r="903" spans="1:14" x14ac:dyDescent="0.25">
      <c r="A903" s="47" t="s">
        <v>4121</v>
      </c>
      <c r="B903" s="57" t="s">
        <v>1540</v>
      </c>
      <c r="C903" s="60"/>
      <c r="D903" s="60"/>
      <c r="E903" s="59" t="s">
        <v>42</v>
      </c>
      <c r="F903" s="60"/>
      <c r="G903" s="61"/>
      <c r="H903" s="61"/>
      <c r="I903" s="61"/>
      <c r="J903" s="61"/>
      <c r="K903" s="61"/>
      <c r="L903" s="62">
        <v>11675.2</v>
      </c>
      <c r="M903" s="62">
        <v>11675.2</v>
      </c>
      <c r="N903" s="40"/>
    </row>
    <row r="904" spans="1:14" ht="24" x14ac:dyDescent="0.3">
      <c r="A904" s="47" t="s">
        <v>4122</v>
      </c>
      <c r="B904" s="63" t="s">
        <v>1541</v>
      </c>
      <c r="C904" s="64" t="s">
        <v>170</v>
      </c>
      <c r="D904" s="65">
        <v>94442</v>
      </c>
      <c r="E904" s="70" t="s">
        <v>3196</v>
      </c>
      <c r="F904" s="67" t="s">
        <v>106</v>
      </c>
      <c r="G904" s="68">
        <v>304.49</v>
      </c>
      <c r="H904" s="68">
        <v>1</v>
      </c>
      <c r="I904" s="69">
        <v>304.49</v>
      </c>
      <c r="J904" s="69">
        <v>28.73</v>
      </c>
      <c r="K904" s="69">
        <v>4.75</v>
      </c>
      <c r="L904" s="69">
        <v>10194.32</v>
      </c>
      <c r="M904" s="69">
        <v>10194.32</v>
      </c>
      <c r="N904" s="41"/>
    </row>
    <row r="905" spans="1:14" ht="24" x14ac:dyDescent="0.3">
      <c r="A905" s="47" t="s">
        <v>4123</v>
      </c>
      <c r="B905" s="63" t="s">
        <v>1542</v>
      </c>
      <c r="C905" s="64" t="s">
        <v>170</v>
      </c>
      <c r="D905" s="65">
        <v>94221</v>
      </c>
      <c r="E905" s="66" t="s">
        <v>1207</v>
      </c>
      <c r="F905" s="67" t="s">
        <v>123</v>
      </c>
      <c r="G905" s="68">
        <v>23.35</v>
      </c>
      <c r="H905" s="68">
        <v>1</v>
      </c>
      <c r="I905" s="69">
        <v>23.35</v>
      </c>
      <c r="J905" s="69">
        <v>17.21</v>
      </c>
      <c r="K905" s="69">
        <v>6</v>
      </c>
      <c r="L905" s="69">
        <v>541.95000000000005</v>
      </c>
      <c r="M905" s="69">
        <v>541.95000000000005</v>
      </c>
      <c r="N905" s="41"/>
    </row>
    <row r="906" spans="1:14" x14ac:dyDescent="0.25">
      <c r="A906" s="47" t="s">
        <v>4124</v>
      </c>
      <c r="B906" s="63" t="s">
        <v>1543</v>
      </c>
      <c r="C906" s="64" t="s">
        <v>104</v>
      </c>
      <c r="D906" s="65">
        <v>160403</v>
      </c>
      <c r="E906" s="66" t="s">
        <v>1209</v>
      </c>
      <c r="F906" s="67" t="s">
        <v>123</v>
      </c>
      <c r="G906" s="68">
        <v>25</v>
      </c>
      <c r="H906" s="68">
        <v>1</v>
      </c>
      <c r="I906" s="69">
        <v>25</v>
      </c>
      <c r="J906" s="69">
        <v>8.6199999999999992</v>
      </c>
      <c r="K906" s="69">
        <v>8.52</v>
      </c>
      <c r="L906" s="69">
        <v>428.5</v>
      </c>
      <c r="M906" s="69">
        <v>428.5</v>
      </c>
      <c r="N906" s="40"/>
    </row>
    <row r="907" spans="1:14" x14ac:dyDescent="0.25">
      <c r="A907" s="47" t="s">
        <v>4125</v>
      </c>
      <c r="B907" s="63" t="s">
        <v>1544</v>
      </c>
      <c r="C907" s="64" t="s">
        <v>104</v>
      </c>
      <c r="D907" s="65">
        <v>160404</v>
      </c>
      <c r="E907" s="66" t="s">
        <v>1211</v>
      </c>
      <c r="F907" s="67" t="s">
        <v>123</v>
      </c>
      <c r="G907" s="68">
        <v>46.7</v>
      </c>
      <c r="H907" s="68">
        <v>1</v>
      </c>
      <c r="I907" s="69">
        <v>46.7</v>
      </c>
      <c r="J907" s="69">
        <v>0.41</v>
      </c>
      <c r="K907" s="69">
        <v>10.52</v>
      </c>
      <c r="L907" s="69">
        <v>510.43</v>
      </c>
      <c r="M907" s="69">
        <v>510.43</v>
      </c>
      <c r="N907" s="40"/>
    </row>
    <row r="908" spans="1:14" x14ac:dyDescent="0.25">
      <c r="A908" s="47" t="s">
        <v>4126</v>
      </c>
      <c r="B908" s="57" t="s">
        <v>1545</v>
      </c>
      <c r="C908" s="60"/>
      <c r="D908" s="60"/>
      <c r="E908" s="59" t="s">
        <v>44</v>
      </c>
      <c r="F908" s="60"/>
      <c r="G908" s="61"/>
      <c r="H908" s="61"/>
      <c r="I908" s="61"/>
      <c r="J908" s="61"/>
      <c r="K908" s="61"/>
      <c r="L908" s="62">
        <v>27515.56</v>
      </c>
      <c r="M908" s="62">
        <v>27515.56</v>
      </c>
      <c r="N908" s="40"/>
    </row>
    <row r="909" spans="1:14" x14ac:dyDescent="0.25">
      <c r="A909" s="47" t="s">
        <v>4127</v>
      </c>
      <c r="B909" s="63" t="s">
        <v>1546</v>
      </c>
      <c r="C909" s="64" t="s">
        <v>104</v>
      </c>
      <c r="D909" s="65">
        <v>180208</v>
      </c>
      <c r="E909" s="66" t="s">
        <v>1214</v>
      </c>
      <c r="F909" s="67" t="s">
        <v>106</v>
      </c>
      <c r="G909" s="68">
        <v>10.8</v>
      </c>
      <c r="H909" s="68">
        <v>1</v>
      </c>
      <c r="I909" s="69">
        <v>10.8</v>
      </c>
      <c r="J909" s="69">
        <v>207.83</v>
      </c>
      <c r="K909" s="69">
        <v>30.54</v>
      </c>
      <c r="L909" s="69">
        <v>2574.39</v>
      </c>
      <c r="M909" s="69">
        <v>2574.39</v>
      </c>
      <c r="N909" s="40"/>
    </row>
    <row r="910" spans="1:14" x14ac:dyDescent="0.25">
      <c r="A910" s="47" t="s">
        <v>4128</v>
      </c>
      <c r="B910" s="63" t="s">
        <v>1547</v>
      </c>
      <c r="C910" s="64" t="s">
        <v>104</v>
      </c>
      <c r="D910" s="65">
        <v>180404</v>
      </c>
      <c r="E910" s="66" t="s">
        <v>1216</v>
      </c>
      <c r="F910" s="67" t="s">
        <v>106</v>
      </c>
      <c r="G910" s="68">
        <v>13.2</v>
      </c>
      <c r="H910" s="68">
        <v>1</v>
      </c>
      <c r="I910" s="69">
        <v>13.2</v>
      </c>
      <c r="J910" s="69">
        <v>323.27</v>
      </c>
      <c r="K910" s="69">
        <v>38.56</v>
      </c>
      <c r="L910" s="69">
        <v>4776.1499999999996</v>
      </c>
      <c r="M910" s="69">
        <v>4776.1499999999996</v>
      </c>
      <c r="N910" s="40"/>
    </row>
    <row r="911" spans="1:14" x14ac:dyDescent="0.25">
      <c r="A911" s="47" t="s">
        <v>4129</v>
      </c>
      <c r="B911" s="63" t="s">
        <v>1548</v>
      </c>
      <c r="C911" s="64" t="s">
        <v>104</v>
      </c>
      <c r="D911" s="65">
        <v>180401</v>
      </c>
      <c r="E911" s="66" t="s">
        <v>1218</v>
      </c>
      <c r="F911" s="67" t="s">
        <v>106</v>
      </c>
      <c r="G911" s="68">
        <v>34.65</v>
      </c>
      <c r="H911" s="68">
        <v>1</v>
      </c>
      <c r="I911" s="69">
        <v>34.65</v>
      </c>
      <c r="J911" s="69">
        <v>194.88</v>
      </c>
      <c r="K911" s="69">
        <v>38.56</v>
      </c>
      <c r="L911" s="69">
        <v>8088.69</v>
      </c>
      <c r="M911" s="69">
        <v>8088.69</v>
      </c>
      <c r="N911" s="40"/>
    </row>
    <row r="912" spans="1:14" x14ac:dyDescent="0.25">
      <c r="A912" s="47" t="s">
        <v>4130</v>
      </c>
      <c r="B912" s="63" t="s">
        <v>1549</v>
      </c>
      <c r="C912" s="64" t="s">
        <v>104</v>
      </c>
      <c r="D912" s="65">
        <v>180501</v>
      </c>
      <c r="E912" s="66" t="s">
        <v>1220</v>
      </c>
      <c r="F912" s="67" t="s">
        <v>106</v>
      </c>
      <c r="G912" s="68">
        <v>5.04</v>
      </c>
      <c r="H912" s="68">
        <v>1</v>
      </c>
      <c r="I912" s="69">
        <v>5.04</v>
      </c>
      <c r="J912" s="69">
        <v>591.36</v>
      </c>
      <c r="K912" s="69">
        <v>36.08</v>
      </c>
      <c r="L912" s="69">
        <v>3162.29</v>
      </c>
      <c r="M912" s="69">
        <v>3162.29</v>
      </c>
      <c r="N912" s="40"/>
    </row>
    <row r="913" spans="1:14" x14ac:dyDescent="0.25">
      <c r="A913" s="47" t="s">
        <v>4131</v>
      </c>
      <c r="B913" s="63" t="s">
        <v>1550</v>
      </c>
      <c r="C913" s="64" t="s">
        <v>270</v>
      </c>
      <c r="D913" s="77" t="s">
        <v>1551</v>
      </c>
      <c r="E913" s="66" t="s">
        <v>1552</v>
      </c>
      <c r="F913" s="67" t="s">
        <v>795</v>
      </c>
      <c r="G913" s="68">
        <v>583.38</v>
      </c>
      <c r="H913" s="68">
        <v>1</v>
      </c>
      <c r="I913" s="69">
        <v>583.38</v>
      </c>
      <c r="J913" s="69">
        <v>15.28</v>
      </c>
      <c r="K913" s="69">
        <v>0</v>
      </c>
      <c r="L913" s="69">
        <v>8914.0400000000009</v>
      </c>
      <c r="M913" s="69">
        <v>8914.0400000000009</v>
      </c>
      <c r="N913" s="40"/>
    </row>
    <row r="914" spans="1:14" x14ac:dyDescent="0.25">
      <c r="A914" s="47" t="s">
        <v>4132</v>
      </c>
      <c r="B914" s="57" t="s">
        <v>1553</v>
      </c>
      <c r="C914" s="60"/>
      <c r="D914" s="60"/>
      <c r="E914" s="59" t="s">
        <v>46</v>
      </c>
      <c r="F914" s="60"/>
      <c r="G914" s="61"/>
      <c r="H914" s="61"/>
      <c r="I914" s="61"/>
      <c r="J914" s="61"/>
      <c r="K914" s="61"/>
      <c r="L914" s="62">
        <v>8167.99</v>
      </c>
      <c r="M914" s="62">
        <v>8167.99</v>
      </c>
      <c r="N914" s="40"/>
    </row>
    <row r="915" spans="1:14" x14ac:dyDescent="0.25">
      <c r="A915" s="47" t="s">
        <v>4133</v>
      </c>
      <c r="B915" s="63" t="s">
        <v>1554</v>
      </c>
      <c r="C915" s="64" t="s">
        <v>104</v>
      </c>
      <c r="D915" s="65">
        <v>190102</v>
      </c>
      <c r="E915" s="66" t="s">
        <v>1229</v>
      </c>
      <c r="F915" s="67" t="s">
        <v>106</v>
      </c>
      <c r="G915" s="68">
        <v>47.85</v>
      </c>
      <c r="H915" s="68">
        <v>1</v>
      </c>
      <c r="I915" s="69">
        <v>47.85</v>
      </c>
      <c r="J915" s="69">
        <v>170.7</v>
      </c>
      <c r="K915" s="69">
        <v>0</v>
      </c>
      <c r="L915" s="69">
        <v>8167.99</v>
      </c>
      <c r="M915" s="69">
        <v>8167.99</v>
      </c>
      <c r="N915" s="40"/>
    </row>
    <row r="916" spans="1:14" x14ac:dyDescent="0.25">
      <c r="A916" s="47" t="s">
        <v>4134</v>
      </c>
      <c r="B916" s="57" t="s">
        <v>1555</v>
      </c>
      <c r="C916" s="60"/>
      <c r="D916" s="60"/>
      <c r="E916" s="59" t="s">
        <v>48</v>
      </c>
      <c r="F916" s="60"/>
      <c r="G916" s="61"/>
      <c r="H916" s="61"/>
      <c r="I916" s="61"/>
      <c r="J916" s="61"/>
      <c r="K916" s="61"/>
      <c r="L916" s="62">
        <v>16265.259999999998</v>
      </c>
      <c r="M916" s="62">
        <v>16265.259999999998</v>
      </c>
      <c r="N916" s="40"/>
    </row>
    <row r="917" spans="1:14" x14ac:dyDescent="0.25">
      <c r="A917" s="47" t="s">
        <v>4135</v>
      </c>
      <c r="B917" s="63" t="s">
        <v>1556</v>
      </c>
      <c r="C917" s="64" t="s">
        <v>104</v>
      </c>
      <c r="D917" s="65">
        <v>210102</v>
      </c>
      <c r="E917" s="66" t="s">
        <v>825</v>
      </c>
      <c r="F917" s="67" t="s">
        <v>106</v>
      </c>
      <c r="G917" s="68">
        <v>508.57</v>
      </c>
      <c r="H917" s="68">
        <v>1</v>
      </c>
      <c r="I917" s="69">
        <v>508.57</v>
      </c>
      <c r="J917" s="69">
        <v>2.98</v>
      </c>
      <c r="K917" s="69">
        <v>0.96</v>
      </c>
      <c r="L917" s="69">
        <v>2003.76</v>
      </c>
      <c r="M917" s="69">
        <v>2003.76</v>
      </c>
      <c r="N917" s="40"/>
    </row>
    <row r="918" spans="1:14" x14ac:dyDescent="0.25">
      <c r="A918" s="47" t="s">
        <v>4136</v>
      </c>
      <c r="B918" s="63" t="s">
        <v>1557</v>
      </c>
      <c r="C918" s="64" t="s">
        <v>104</v>
      </c>
      <c r="D918" s="65">
        <v>200201</v>
      </c>
      <c r="E918" s="66" t="s">
        <v>1234</v>
      </c>
      <c r="F918" s="67" t="s">
        <v>106</v>
      </c>
      <c r="G918" s="68">
        <v>131.81</v>
      </c>
      <c r="H918" s="68">
        <v>1</v>
      </c>
      <c r="I918" s="69">
        <v>131.81</v>
      </c>
      <c r="J918" s="69">
        <v>7.88</v>
      </c>
      <c r="K918" s="69">
        <v>10.98</v>
      </c>
      <c r="L918" s="69">
        <v>2485.9299999999998</v>
      </c>
      <c r="M918" s="69">
        <v>2485.9299999999998</v>
      </c>
      <c r="N918" s="40"/>
    </row>
    <row r="919" spans="1:14" x14ac:dyDescent="0.25">
      <c r="A919" s="47" t="s">
        <v>4137</v>
      </c>
      <c r="B919" s="63" t="s">
        <v>1558</v>
      </c>
      <c r="C919" s="64" t="s">
        <v>104</v>
      </c>
      <c r="D919" s="65">
        <v>200403</v>
      </c>
      <c r="E919" s="66" t="s">
        <v>827</v>
      </c>
      <c r="F919" s="67" t="s">
        <v>106</v>
      </c>
      <c r="G919" s="68">
        <v>376.26</v>
      </c>
      <c r="H919" s="68">
        <v>1</v>
      </c>
      <c r="I919" s="69">
        <v>376.26</v>
      </c>
      <c r="J919" s="69">
        <v>2.3199999999999998</v>
      </c>
      <c r="K919" s="69">
        <v>11.93</v>
      </c>
      <c r="L919" s="69">
        <v>5361.7</v>
      </c>
      <c r="M919" s="69">
        <v>5361.7</v>
      </c>
      <c r="N919" s="40"/>
    </row>
    <row r="920" spans="1:14" ht="24" x14ac:dyDescent="0.3">
      <c r="A920" s="47" t="s">
        <v>4138</v>
      </c>
      <c r="B920" s="63" t="s">
        <v>1559</v>
      </c>
      <c r="C920" s="64" t="s">
        <v>170</v>
      </c>
      <c r="D920" s="65">
        <v>87273</v>
      </c>
      <c r="E920" s="66" t="s">
        <v>1240</v>
      </c>
      <c r="F920" s="67" t="s">
        <v>106</v>
      </c>
      <c r="G920" s="68">
        <v>131.81</v>
      </c>
      <c r="H920" s="68">
        <v>1</v>
      </c>
      <c r="I920" s="69">
        <v>131.81</v>
      </c>
      <c r="J920" s="69">
        <v>32.67</v>
      </c>
      <c r="K920" s="69">
        <v>15.99</v>
      </c>
      <c r="L920" s="69">
        <v>6413.87</v>
      </c>
      <c r="M920" s="69">
        <v>6413.87</v>
      </c>
      <c r="N920" s="41"/>
    </row>
    <row r="921" spans="1:14" x14ac:dyDescent="0.25">
      <c r="A921" s="47" t="s">
        <v>4139</v>
      </c>
      <c r="B921" s="57" t="s">
        <v>1560</v>
      </c>
      <c r="C921" s="60"/>
      <c r="D921" s="60"/>
      <c r="E921" s="59" t="s">
        <v>50</v>
      </c>
      <c r="F921" s="60"/>
      <c r="G921" s="61"/>
      <c r="H921" s="61"/>
      <c r="I921" s="61"/>
      <c r="J921" s="61"/>
      <c r="K921" s="61"/>
      <c r="L921" s="62">
        <v>2977.05</v>
      </c>
      <c r="M921" s="62">
        <v>2977.05</v>
      </c>
      <c r="N921" s="40"/>
    </row>
    <row r="922" spans="1:14" x14ac:dyDescent="0.25">
      <c r="A922" s="47" t="s">
        <v>4140</v>
      </c>
      <c r="B922" s="63" t="s">
        <v>1561</v>
      </c>
      <c r="C922" s="64" t="s">
        <v>104</v>
      </c>
      <c r="D922" s="65">
        <v>210102</v>
      </c>
      <c r="E922" s="66" t="s">
        <v>825</v>
      </c>
      <c r="F922" s="67" t="s">
        <v>106</v>
      </c>
      <c r="G922" s="68">
        <v>150.88999999999999</v>
      </c>
      <c r="H922" s="68">
        <v>1</v>
      </c>
      <c r="I922" s="69">
        <v>150.88999999999999</v>
      </c>
      <c r="J922" s="69">
        <v>2.98</v>
      </c>
      <c r="K922" s="69">
        <v>0.96</v>
      </c>
      <c r="L922" s="69">
        <v>594.5</v>
      </c>
      <c r="M922" s="69">
        <v>594.5</v>
      </c>
      <c r="N922" s="40"/>
    </row>
    <row r="923" spans="1:14" x14ac:dyDescent="0.25">
      <c r="A923" s="47" t="s">
        <v>4141</v>
      </c>
      <c r="B923" s="63" t="s">
        <v>1562</v>
      </c>
      <c r="C923" s="64" t="s">
        <v>104</v>
      </c>
      <c r="D923" s="65">
        <v>210515</v>
      </c>
      <c r="E923" s="66" t="s">
        <v>1244</v>
      </c>
      <c r="F923" s="67" t="s">
        <v>106</v>
      </c>
      <c r="G923" s="68">
        <v>150.88999999999999</v>
      </c>
      <c r="H923" s="68">
        <v>1</v>
      </c>
      <c r="I923" s="69">
        <v>150.88999999999999</v>
      </c>
      <c r="J923" s="69">
        <v>4.8</v>
      </c>
      <c r="K923" s="69">
        <v>10.99</v>
      </c>
      <c r="L923" s="69">
        <v>2382.5500000000002</v>
      </c>
      <c r="M923" s="69">
        <v>2382.5500000000002</v>
      </c>
      <c r="N923" s="40"/>
    </row>
    <row r="924" spans="1:14" x14ac:dyDescent="0.25">
      <c r="A924" s="47" t="s">
        <v>4142</v>
      </c>
      <c r="B924" s="57" t="s">
        <v>1563</v>
      </c>
      <c r="C924" s="60"/>
      <c r="D924" s="60"/>
      <c r="E924" s="59" t="s">
        <v>52</v>
      </c>
      <c r="F924" s="60"/>
      <c r="G924" s="61"/>
      <c r="H924" s="61"/>
      <c r="I924" s="61"/>
      <c r="J924" s="61"/>
      <c r="K924" s="61"/>
      <c r="L924" s="62">
        <v>31802.93</v>
      </c>
      <c r="M924" s="62">
        <v>31802.93</v>
      </c>
      <c r="N924" s="40"/>
    </row>
    <row r="925" spans="1:14" x14ac:dyDescent="0.25">
      <c r="A925" s="47" t="s">
        <v>4143</v>
      </c>
      <c r="B925" s="63" t="s">
        <v>1564</v>
      </c>
      <c r="C925" s="64" t="s">
        <v>104</v>
      </c>
      <c r="D925" s="65">
        <v>220902</v>
      </c>
      <c r="E925" s="66" t="s">
        <v>1247</v>
      </c>
      <c r="F925" s="67" t="s">
        <v>123</v>
      </c>
      <c r="G925" s="68">
        <v>56.36</v>
      </c>
      <c r="H925" s="68">
        <v>1</v>
      </c>
      <c r="I925" s="69">
        <v>56.36</v>
      </c>
      <c r="J925" s="69">
        <v>1.24</v>
      </c>
      <c r="K925" s="69">
        <v>6.6</v>
      </c>
      <c r="L925" s="69">
        <v>441.86</v>
      </c>
      <c r="M925" s="69">
        <v>441.86</v>
      </c>
      <c r="N925" s="40"/>
    </row>
    <row r="926" spans="1:14" x14ac:dyDescent="0.3">
      <c r="A926" s="47" t="s">
        <v>4144</v>
      </c>
      <c r="B926" s="63" t="s">
        <v>1565</v>
      </c>
      <c r="C926" s="64" t="s">
        <v>104</v>
      </c>
      <c r="D926" s="65">
        <v>220101</v>
      </c>
      <c r="E926" s="66" t="s">
        <v>1249</v>
      </c>
      <c r="F926" s="67" t="s">
        <v>106</v>
      </c>
      <c r="G926" s="68">
        <v>207.01</v>
      </c>
      <c r="H926" s="68">
        <v>1</v>
      </c>
      <c r="I926" s="69">
        <v>207.01</v>
      </c>
      <c r="J926" s="69">
        <v>22.27</v>
      </c>
      <c r="K926" s="69">
        <v>8.7899999999999991</v>
      </c>
      <c r="L926" s="69">
        <v>6429.73</v>
      </c>
      <c r="M926" s="69">
        <v>6429.73</v>
      </c>
      <c r="N926" s="41"/>
    </row>
    <row r="927" spans="1:14" x14ac:dyDescent="0.3">
      <c r="A927" s="47" t="s">
        <v>4145</v>
      </c>
      <c r="B927" s="63" t="s">
        <v>1566</v>
      </c>
      <c r="C927" s="64" t="s">
        <v>104</v>
      </c>
      <c r="D927" s="65">
        <v>221101</v>
      </c>
      <c r="E927" s="66" t="s">
        <v>1251</v>
      </c>
      <c r="F927" s="67" t="s">
        <v>106</v>
      </c>
      <c r="G927" s="68">
        <v>207.01</v>
      </c>
      <c r="H927" s="68">
        <v>1</v>
      </c>
      <c r="I927" s="69">
        <v>207.01</v>
      </c>
      <c r="J927" s="69">
        <v>56.32</v>
      </c>
      <c r="K927" s="69">
        <v>14.49</v>
      </c>
      <c r="L927" s="69">
        <v>14658.37</v>
      </c>
      <c r="M927" s="69">
        <v>14658.37</v>
      </c>
      <c r="N927" s="41"/>
    </row>
    <row r="928" spans="1:14" x14ac:dyDescent="0.25">
      <c r="A928" s="47" t="s">
        <v>4146</v>
      </c>
      <c r="B928" s="63" t="s">
        <v>1567</v>
      </c>
      <c r="C928" s="64" t="s">
        <v>104</v>
      </c>
      <c r="D928" s="65">
        <v>221104</v>
      </c>
      <c r="E928" s="66" t="s">
        <v>1255</v>
      </c>
      <c r="F928" s="67" t="s">
        <v>106</v>
      </c>
      <c r="G928" s="68">
        <v>207.01</v>
      </c>
      <c r="H928" s="68">
        <v>1</v>
      </c>
      <c r="I928" s="69">
        <v>207.01</v>
      </c>
      <c r="J928" s="69">
        <v>29.5</v>
      </c>
      <c r="K928" s="69">
        <v>0</v>
      </c>
      <c r="L928" s="69">
        <v>6106.79</v>
      </c>
      <c r="M928" s="69">
        <v>6106.79</v>
      </c>
      <c r="N928" s="40"/>
    </row>
    <row r="929" spans="1:14" ht="24" x14ac:dyDescent="0.3">
      <c r="A929" s="47" t="s">
        <v>4147</v>
      </c>
      <c r="B929" s="63" t="s">
        <v>1568</v>
      </c>
      <c r="C929" s="64" t="s">
        <v>104</v>
      </c>
      <c r="D929" s="65">
        <v>220100</v>
      </c>
      <c r="E929" s="66" t="s">
        <v>720</v>
      </c>
      <c r="F929" s="67" t="s">
        <v>106</v>
      </c>
      <c r="G929" s="68">
        <v>58.44</v>
      </c>
      <c r="H929" s="68">
        <v>1</v>
      </c>
      <c r="I929" s="69">
        <v>58.44</v>
      </c>
      <c r="J929" s="69">
        <v>39.92</v>
      </c>
      <c r="K929" s="69">
        <v>31.37</v>
      </c>
      <c r="L929" s="69">
        <v>4166.18</v>
      </c>
      <c r="M929" s="69">
        <v>4166.18</v>
      </c>
      <c r="N929" s="41"/>
    </row>
    <row r="930" spans="1:14" x14ac:dyDescent="0.25">
      <c r="A930" s="47" t="s">
        <v>4148</v>
      </c>
      <c r="B930" s="57" t="s">
        <v>1569</v>
      </c>
      <c r="C930" s="60"/>
      <c r="D930" s="60"/>
      <c r="E930" s="59" t="s">
        <v>56</v>
      </c>
      <c r="F930" s="60"/>
      <c r="G930" s="61"/>
      <c r="H930" s="61"/>
      <c r="I930" s="61"/>
      <c r="J930" s="61"/>
      <c r="K930" s="61"/>
      <c r="L930" s="62">
        <v>2995.63</v>
      </c>
      <c r="M930" s="62">
        <v>2995.63</v>
      </c>
      <c r="N930" s="40"/>
    </row>
    <row r="931" spans="1:14" x14ac:dyDescent="0.25">
      <c r="A931" s="47" t="s">
        <v>4149</v>
      </c>
      <c r="B931" s="63" t="s">
        <v>1570</v>
      </c>
      <c r="C931" s="64" t="s">
        <v>104</v>
      </c>
      <c r="D931" s="65">
        <v>240106</v>
      </c>
      <c r="E931" s="66" t="s">
        <v>1571</v>
      </c>
      <c r="F931" s="67" t="s">
        <v>123</v>
      </c>
      <c r="G931" s="68">
        <v>82.23</v>
      </c>
      <c r="H931" s="68">
        <v>1</v>
      </c>
      <c r="I931" s="69">
        <v>82.23</v>
      </c>
      <c r="J931" s="69">
        <v>23.95</v>
      </c>
      <c r="K931" s="69">
        <v>12.48</v>
      </c>
      <c r="L931" s="69">
        <v>2995.63</v>
      </c>
      <c r="M931" s="69">
        <v>2995.63</v>
      </c>
      <c r="N931" s="40"/>
    </row>
    <row r="932" spans="1:14" x14ac:dyDescent="0.25">
      <c r="A932" s="47" t="s">
        <v>4150</v>
      </c>
      <c r="B932" s="57" t="s">
        <v>1572</v>
      </c>
      <c r="C932" s="60"/>
      <c r="D932" s="60"/>
      <c r="E932" s="59" t="s">
        <v>60</v>
      </c>
      <c r="F932" s="60"/>
      <c r="G932" s="61"/>
      <c r="H932" s="61"/>
      <c r="I932" s="61"/>
      <c r="J932" s="61"/>
      <c r="K932" s="61"/>
      <c r="L932" s="62">
        <v>16203.58</v>
      </c>
      <c r="M932" s="62">
        <v>16203.58</v>
      </c>
      <c r="N932" s="40"/>
    </row>
    <row r="933" spans="1:14" x14ac:dyDescent="0.25">
      <c r="A933" s="47" t="s">
        <v>4151</v>
      </c>
      <c r="B933" s="72" t="s">
        <v>1573</v>
      </c>
      <c r="C933" s="73"/>
      <c r="D933" s="73"/>
      <c r="E933" s="74" t="s">
        <v>1264</v>
      </c>
      <c r="F933" s="73"/>
      <c r="G933" s="75"/>
      <c r="H933" s="75"/>
      <c r="I933" s="75"/>
      <c r="J933" s="75"/>
      <c r="K933" s="75"/>
      <c r="L933" s="76">
        <v>4142.1499999999996</v>
      </c>
      <c r="M933" s="76">
        <v>4142.1499999999996</v>
      </c>
      <c r="N933" s="40"/>
    </row>
    <row r="934" spans="1:14" x14ac:dyDescent="0.25">
      <c r="A934" s="47" t="s">
        <v>4152</v>
      </c>
      <c r="B934" s="63" t="s">
        <v>1574</v>
      </c>
      <c r="C934" s="64" t="s">
        <v>104</v>
      </c>
      <c r="D934" s="65">
        <v>261300</v>
      </c>
      <c r="E934" s="66" t="s">
        <v>1266</v>
      </c>
      <c r="F934" s="67" t="s">
        <v>106</v>
      </c>
      <c r="G934" s="68">
        <v>214.62</v>
      </c>
      <c r="H934" s="68">
        <v>1</v>
      </c>
      <c r="I934" s="69">
        <v>214.62</v>
      </c>
      <c r="J934" s="69">
        <v>1.74</v>
      </c>
      <c r="K934" s="69">
        <v>7.66</v>
      </c>
      <c r="L934" s="69">
        <v>2017.42</v>
      </c>
      <c r="M934" s="69">
        <v>2017.42</v>
      </c>
      <c r="N934" s="40"/>
    </row>
    <row r="935" spans="1:14" x14ac:dyDescent="0.25">
      <c r="A935" s="47" t="s">
        <v>4153</v>
      </c>
      <c r="B935" s="63" t="s">
        <v>1575</v>
      </c>
      <c r="C935" s="64" t="s">
        <v>104</v>
      </c>
      <c r="D935" s="65">
        <v>261001</v>
      </c>
      <c r="E935" s="66" t="s">
        <v>1268</v>
      </c>
      <c r="F935" s="67" t="s">
        <v>106</v>
      </c>
      <c r="G935" s="68">
        <v>214.62</v>
      </c>
      <c r="H935" s="68">
        <v>1</v>
      </c>
      <c r="I935" s="69">
        <v>214.62</v>
      </c>
      <c r="J935" s="69">
        <v>3.68</v>
      </c>
      <c r="K935" s="69">
        <v>6.22</v>
      </c>
      <c r="L935" s="69">
        <v>2124.73</v>
      </c>
      <c r="M935" s="69">
        <v>2124.73</v>
      </c>
      <c r="N935" s="40"/>
    </row>
    <row r="936" spans="1:14" x14ac:dyDescent="0.25">
      <c r="A936" s="47" t="s">
        <v>4154</v>
      </c>
      <c r="B936" s="72" t="s">
        <v>1576</v>
      </c>
      <c r="C936" s="73"/>
      <c r="D936" s="73"/>
      <c r="E936" s="74" t="s">
        <v>1270</v>
      </c>
      <c r="F936" s="73"/>
      <c r="G936" s="75"/>
      <c r="H936" s="75"/>
      <c r="I936" s="75"/>
      <c r="J936" s="75"/>
      <c r="K936" s="75"/>
      <c r="L936" s="76">
        <v>2652.67</v>
      </c>
      <c r="M936" s="76">
        <v>2652.67</v>
      </c>
      <c r="N936" s="40"/>
    </row>
    <row r="937" spans="1:14" x14ac:dyDescent="0.25">
      <c r="A937" s="47" t="s">
        <v>4155</v>
      </c>
      <c r="B937" s="63" t="s">
        <v>1577</v>
      </c>
      <c r="C937" s="64" t="s">
        <v>104</v>
      </c>
      <c r="D937" s="65">
        <v>261301</v>
      </c>
      <c r="E937" s="66" t="s">
        <v>1272</v>
      </c>
      <c r="F937" s="67" t="s">
        <v>106</v>
      </c>
      <c r="G937" s="68">
        <v>186.94</v>
      </c>
      <c r="H937" s="68">
        <v>1</v>
      </c>
      <c r="I937" s="69">
        <v>186.94</v>
      </c>
      <c r="J937" s="69">
        <v>1.1100000000000001</v>
      </c>
      <c r="K937" s="69">
        <v>5.31</v>
      </c>
      <c r="L937" s="69">
        <v>1200.1500000000001</v>
      </c>
      <c r="M937" s="69">
        <v>1200.1500000000001</v>
      </c>
      <c r="N937" s="40"/>
    </row>
    <row r="938" spans="1:14" x14ac:dyDescent="0.25">
      <c r="A938" s="47" t="s">
        <v>4156</v>
      </c>
      <c r="B938" s="63" t="s">
        <v>1578</v>
      </c>
      <c r="C938" s="64" t="s">
        <v>104</v>
      </c>
      <c r="D938" s="65">
        <v>261307</v>
      </c>
      <c r="E938" s="66" t="s">
        <v>1274</v>
      </c>
      <c r="F938" s="67" t="s">
        <v>106</v>
      </c>
      <c r="G938" s="68">
        <v>186.94</v>
      </c>
      <c r="H938" s="68">
        <v>1</v>
      </c>
      <c r="I938" s="69">
        <v>186.94</v>
      </c>
      <c r="J938" s="69">
        <v>3.29</v>
      </c>
      <c r="K938" s="69">
        <v>4.4800000000000004</v>
      </c>
      <c r="L938" s="69">
        <v>1452.52</v>
      </c>
      <c r="M938" s="69">
        <v>1452.52</v>
      </c>
      <c r="N938" s="40"/>
    </row>
    <row r="939" spans="1:14" x14ac:dyDescent="0.25">
      <c r="A939" s="47" t="s">
        <v>4157</v>
      </c>
      <c r="B939" s="72" t="s">
        <v>1579</v>
      </c>
      <c r="C939" s="73"/>
      <c r="D939" s="73"/>
      <c r="E939" s="74" t="s">
        <v>1276</v>
      </c>
      <c r="F939" s="73"/>
      <c r="G939" s="75"/>
      <c r="H939" s="75"/>
      <c r="I939" s="75"/>
      <c r="J939" s="75"/>
      <c r="K939" s="75"/>
      <c r="L939" s="76">
        <v>1757.02</v>
      </c>
      <c r="M939" s="76">
        <v>1757.02</v>
      </c>
      <c r="N939" s="40"/>
    </row>
    <row r="940" spans="1:14" x14ac:dyDescent="0.25">
      <c r="A940" s="47" t="s">
        <v>4158</v>
      </c>
      <c r="B940" s="63" t="s">
        <v>1580</v>
      </c>
      <c r="C940" s="64" t="s">
        <v>104</v>
      </c>
      <c r="D940" s="65">
        <v>261000</v>
      </c>
      <c r="E940" s="66" t="s">
        <v>838</v>
      </c>
      <c r="F940" s="67" t="s">
        <v>106</v>
      </c>
      <c r="G940" s="68">
        <v>161.63999999999999</v>
      </c>
      <c r="H940" s="68">
        <v>1</v>
      </c>
      <c r="I940" s="69">
        <v>161.63999999999999</v>
      </c>
      <c r="J940" s="69">
        <v>4.62</v>
      </c>
      <c r="K940" s="69">
        <v>6.25</v>
      </c>
      <c r="L940" s="69">
        <v>1757.02</v>
      </c>
      <c r="M940" s="69">
        <v>1757.02</v>
      </c>
      <c r="N940" s="40"/>
    </row>
    <row r="941" spans="1:14" x14ac:dyDescent="0.25">
      <c r="A941" s="47" t="s">
        <v>4159</v>
      </c>
      <c r="B941" s="72" t="s">
        <v>1581</v>
      </c>
      <c r="C941" s="73"/>
      <c r="D941" s="73"/>
      <c r="E941" s="74" t="s">
        <v>1279</v>
      </c>
      <c r="F941" s="73"/>
      <c r="G941" s="75"/>
      <c r="H941" s="75"/>
      <c r="I941" s="75"/>
      <c r="J941" s="75"/>
      <c r="K941" s="75"/>
      <c r="L941" s="76">
        <v>3709.09</v>
      </c>
      <c r="M941" s="76">
        <v>3709.09</v>
      </c>
      <c r="N941" s="40"/>
    </row>
    <row r="942" spans="1:14" x14ac:dyDescent="0.3">
      <c r="A942" s="47" t="s">
        <v>4160</v>
      </c>
      <c r="B942" s="63" t="s">
        <v>1582</v>
      </c>
      <c r="C942" s="64" t="s">
        <v>104</v>
      </c>
      <c r="D942" s="65">
        <v>261602</v>
      </c>
      <c r="E942" s="66" t="s">
        <v>730</v>
      </c>
      <c r="F942" s="67" t="s">
        <v>106</v>
      </c>
      <c r="G942" s="68">
        <v>175.62</v>
      </c>
      <c r="H942" s="68">
        <v>1</v>
      </c>
      <c r="I942" s="69">
        <v>175.62</v>
      </c>
      <c r="J942" s="69">
        <v>9.39</v>
      </c>
      <c r="K942" s="69">
        <v>11.73</v>
      </c>
      <c r="L942" s="69">
        <v>3709.09</v>
      </c>
      <c r="M942" s="69">
        <v>3709.09</v>
      </c>
      <c r="N942" s="41"/>
    </row>
    <row r="943" spans="1:14" x14ac:dyDescent="0.25">
      <c r="A943" s="47" t="s">
        <v>4161</v>
      </c>
      <c r="B943" s="72" t="s">
        <v>1583</v>
      </c>
      <c r="C943" s="73"/>
      <c r="D943" s="73"/>
      <c r="E943" s="74" t="s">
        <v>70</v>
      </c>
      <c r="F943" s="73"/>
      <c r="G943" s="75"/>
      <c r="H943" s="75"/>
      <c r="I943" s="75"/>
      <c r="J943" s="75"/>
      <c r="K943" s="75"/>
      <c r="L943" s="76">
        <v>3330.23</v>
      </c>
      <c r="M943" s="76">
        <v>3330.23</v>
      </c>
      <c r="N943" s="40"/>
    </row>
    <row r="944" spans="1:14" x14ac:dyDescent="0.25">
      <c r="A944" s="47" t="s">
        <v>4162</v>
      </c>
      <c r="B944" s="63" t="s">
        <v>1584</v>
      </c>
      <c r="C944" s="64" t="s">
        <v>104</v>
      </c>
      <c r="D944" s="65">
        <v>261609</v>
      </c>
      <c r="E944" s="66" t="s">
        <v>1283</v>
      </c>
      <c r="F944" s="67" t="s">
        <v>106</v>
      </c>
      <c r="G944" s="68">
        <v>291.87</v>
      </c>
      <c r="H944" s="68">
        <v>1</v>
      </c>
      <c r="I944" s="69">
        <v>291.87</v>
      </c>
      <c r="J944" s="69">
        <v>8.3000000000000007</v>
      </c>
      <c r="K944" s="69">
        <v>3.11</v>
      </c>
      <c r="L944" s="69">
        <v>3330.23</v>
      </c>
      <c r="M944" s="69">
        <v>3330.23</v>
      </c>
      <c r="N944" s="40"/>
    </row>
    <row r="945" spans="1:14" x14ac:dyDescent="0.25">
      <c r="A945" s="47" t="s">
        <v>4163</v>
      </c>
      <c r="B945" s="72" t="s">
        <v>1585</v>
      </c>
      <c r="C945" s="73"/>
      <c r="D945" s="73"/>
      <c r="E945" s="74" t="s">
        <v>718</v>
      </c>
      <c r="F945" s="73"/>
      <c r="G945" s="75"/>
      <c r="H945" s="75"/>
      <c r="I945" s="75"/>
      <c r="J945" s="75"/>
      <c r="K945" s="75"/>
      <c r="L945" s="76">
        <v>612.41999999999996</v>
      </c>
      <c r="M945" s="76">
        <v>612.41999999999996</v>
      </c>
      <c r="N945" s="40"/>
    </row>
    <row r="946" spans="1:14" x14ac:dyDescent="0.25">
      <c r="A946" s="47" t="s">
        <v>4164</v>
      </c>
      <c r="B946" s="63" t="s">
        <v>1586</v>
      </c>
      <c r="C946" s="64" t="s">
        <v>104</v>
      </c>
      <c r="D946" s="65">
        <v>261703</v>
      </c>
      <c r="E946" s="66" t="s">
        <v>733</v>
      </c>
      <c r="F946" s="67" t="s">
        <v>106</v>
      </c>
      <c r="G946" s="68">
        <v>58.83</v>
      </c>
      <c r="H946" s="68">
        <v>1</v>
      </c>
      <c r="I946" s="69">
        <v>58.83</v>
      </c>
      <c r="J946" s="69">
        <v>3.39</v>
      </c>
      <c r="K946" s="69">
        <v>7.02</v>
      </c>
      <c r="L946" s="69">
        <v>612.41999999999996</v>
      </c>
      <c r="M946" s="69">
        <v>612.41999999999996</v>
      </c>
      <c r="N946" s="40"/>
    </row>
    <row r="947" spans="1:14" x14ac:dyDescent="0.25">
      <c r="A947" s="47" t="s">
        <v>4165</v>
      </c>
      <c r="B947" s="57" t="s">
        <v>1587</v>
      </c>
      <c r="C947" s="60"/>
      <c r="D947" s="60"/>
      <c r="E947" s="59" t="s">
        <v>62</v>
      </c>
      <c r="F947" s="60"/>
      <c r="G947" s="61"/>
      <c r="H947" s="61"/>
      <c r="I947" s="61"/>
      <c r="J947" s="61"/>
      <c r="K947" s="61"/>
      <c r="L947" s="62">
        <v>21567.96</v>
      </c>
      <c r="M947" s="62">
        <v>21567.96</v>
      </c>
      <c r="N947" s="40"/>
    </row>
    <row r="948" spans="1:14" x14ac:dyDescent="0.25">
      <c r="A948" s="47" t="s">
        <v>4166</v>
      </c>
      <c r="B948" s="63" t="s">
        <v>1588</v>
      </c>
      <c r="C948" s="64" t="s">
        <v>104</v>
      </c>
      <c r="D948" s="65">
        <v>271608</v>
      </c>
      <c r="E948" s="66" t="s">
        <v>1291</v>
      </c>
      <c r="F948" s="67" t="s">
        <v>106</v>
      </c>
      <c r="G948" s="68">
        <v>37.380000000000003</v>
      </c>
      <c r="H948" s="68">
        <v>1</v>
      </c>
      <c r="I948" s="69">
        <v>37.380000000000003</v>
      </c>
      <c r="J948" s="69">
        <v>397.9</v>
      </c>
      <c r="K948" s="69">
        <v>40.53</v>
      </c>
      <c r="L948" s="69">
        <v>16388.509999999998</v>
      </c>
      <c r="M948" s="69">
        <v>16388.509999999998</v>
      </c>
      <c r="N948" s="40"/>
    </row>
    <row r="949" spans="1:14" x14ac:dyDescent="0.3">
      <c r="A949" s="47" t="s">
        <v>4167</v>
      </c>
      <c r="B949" s="63" t="s">
        <v>1589</v>
      </c>
      <c r="C949" s="64" t="s">
        <v>104</v>
      </c>
      <c r="D949" s="65">
        <v>271307</v>
      </c>
      <c r="E949" s="66" t="s">
        <v>1289</v>
      </c>
      <c r="F949" s="67" t="s">
        <v>123</v>
      </c>
      <c r="G949" s="68">
        <v>15.08</v>
      </c>
      <c r="H949" s="68">
        <v>1</v>
      </c>
      <c r="I949" s="69">
        <v>15.08</v>
      </c>
      <c r="J949" s="69">
        <v>202.63</v>
      </c>
      <c r="K949" s="69">
        <v>97.44</v>
      </c>
      <c r="L949" s="69">
        <v>4525.05</v>
      </c>
      <c r="M949" s="69">
        <v>4525.05</v>
      </c>
      <c r="N949" s="41"/>
    </row>
    <row r="950" spans="1:14" x14ac:dyDescent="0.25">
      <c r="A950" s="47" t="s">
        <v>4168</v>
      </c>
      <c r="B950" s="63" t="s">
        <v>1590</v>
      </c>
      <c r="C950" s="64" t="s">
        <v>104</v>
      </c>
      <c r="D950" s="65">
        <v>270501</v>
      </c>
      <c r="E950" s="66" t="s">
        <v>114</v>
      </c>
      <c r="F950" s="67" t="s">
        <v>106</v>
      </c>
      <c r="G950" s="68">
        <v>224.11</v>
      </c>
      <c r="H950" s="68">
        <v>1</v>
      </c>
      <c r="I950" s="69">
        <v>224.11</v>
      </c>
      <c r="J950" s="69">
        <v>1.31</v>
      </c>
      <c r="K950" s="69">
        <v>1.61</v>
      </c>
      <c r="L950" s="69">
        <v>654.4</v>
      </c>
      <c r="M950" s="69">
        <v>654.4</v>
      </c>
      <c r="N950" s="40"/>
    </row>
    <row r="951" spans="1:14" x14ac:dyDescent="0.25">
      <c r="A951" s="47" t="s">
        <v>4169</v>
      </c>
      <c r="B951" s="51">
        <v>7</v>
      </c>
      <c r="C951" s="71"/>
      <c r="D951" s="71"/>
      <c r="E951" s="53" t="s">
        <v>9</v>
      </c>
      <c r="F951" s="54" t="s">
        <v>101</v>
      </c>
      <c r="G951" s="55">
        <v>1</v>
      </c>
      <c r="H951" s="55">
        <v>1</v>
      </c>
      <c r="I951" s="56"/>
      <c r="J951" s="56"/>
      <c r="K951" s="56"/>
      <c r="L951" s="55">
        <v>317017.23</v>
      </c>
      <c r="M951" s="55">
        <v>317017.23</v>
      </c>
      <c r="N951" s="40"/>
    </row>
    <row r="952" spans="1:14" x14ac:dyDescent="0.25">
      <c r="A952" s="47" t="s">
        <v>4170</v>
      </c>
      <c r="B952" s="57" t="s">
        <v>1591</v>
      </c>
      <c r="C952" s="60"/>
      <c r="D952" s="60"/>
      <c r="E952" s="59" t="s">
        <v>20</v>
      </c>
      <c r="F952" s="60"/>
      <c r="G952" s="61"/>
      <c r="H952" s="61"/>
      <c r="I952" s="61"/>
      <c r="J952" s="61"/>
      <c r="K952" s="61"/>
      <c r="L952" s="62">
        <v>1391.06</v>
      </c>
      <c r="M952" s="62">
        <v>1391.06</v>
      </c>
      <c r="N952" s="40"/>
    </row>
    <row r="953" spans="1:14" ht="24" x14ac:dyDescent="0.3">
      <c r="A953" s="47" t="s">
        <v>4171</v>
      </c>
      <c r="B953" s="63" t="s">
        <v>1592</v>
      </c>
      <c r="C953" s="64" t="s">
        <v>104</v>
      </c>
      <c r="D953" s="65">
        <v>20701</v>
      </c>
      <c r="E953" s="66" t="s">
        <v>877</v>
      </c>
      <c r="F953" s="67" t="s">
        <v>106</v>
      </c>
      <c r="G953" s="68">
        <v>326.54000000000002</v>
      </c>
      <c r="H953" s="68">
        <v>1</v>
      </c>
      <c r="I953" s="69">
        <v>326.54000000000002</v>
      </c>
      <c r="J953" s="69">
        <v>2.98</v>
      </c>
      <c r="K953" s="69">
        <v>1.28</v>
      </c>
      <c r="L953" s="69">
        <v>1391.06</v>
      </c>
      <c r="M953" s="69">
        <v>1391.06</v>
      </c>
      <c r="N953" s="41"/>
    </row>
    <row r="954" spans="1:14" x14ac:dyDescent="0.25">
      <c r="A954" s="47" t="s">
        <v>4172</v>
      </c>
      <c r="B954" s="57" t="s">
        <v>1593</v>
      </c>
      <c r="C954" s="60"/>
      <c r="D954" s="60"/>
      <c r="E954" s="59" t="s">
        <v>22</v>
      </c>
      <c r="F954" s="60"/>
      <c r="G954" s="61"/>
      <c r="H954" s="61"/>
      <c r="I954" s="61"/>
      <c r="J954" s="61"/>
      <c r="K954" s="61"/>
      <c r="L954" s="62">
        <v>828.54</v>
      </c>
      <c r="M954" s="62">
        <v>828.54</v>
      </c>
      <c r="N954" s="40"/>
    </row>
    <row r="955" spans="1:14" x14ac:dyDescent="0.25">
      <c r="A955" s="47" t="s">
        <v>4173</v>
      </c>
      <c r="B955" s="63" t="s">
        <v>1594</v>
      </c>
      <c r="C955" s="64" t="s">
        <v>104</v>
      </c>
      <c r="D955" s="65">
        <v>30101</v>
      </c>
      <c r="E955" s="66" t="s">
        <v>782</v>
      </c>
      <c r="F955" s="67" t="s">
        <v>145</v>
      </c>
      <c r="G955" s="68">
        <v>22.85</v>
      </c>
      <c r="H955" s="68">
        <v>1</v>
      </c>
      <c r="I955" s="69">
        <v>22.85</v>
      </c>
      <c r="J955" s="69">
        <v>28.5</v>
      </c>
      <c r="K955" s="69">
        <v>7.76</v>
      </c>
      <c r="L955" s="69">
        <v>828.54</v>
      </c>
      <c r="M955" s="69">
        <v>828.54</v>
      </c>
      <c r="N955" s="40"/>
    </row>
    <row r="956" spans="1:14" x14ac:dyDescent="0.25">
      <c r="A956" s="47" t="s">
        <v>4174</v>
      </c>
      <c r="B956" s="57" t="s">
        <v>1595</v>
      </c>
      <c r="C956" s="60"/>
      <c r="D956" s="60"/>
      <c r="E956" s="59" t="s">
        <v>24</v>
      </c>
      <c r="F956" s="60"/>
      <c r="G956" s="61"/>
      <c r="H956" s="61"/>
      <c r="I956" s="61"/>
      <c r="J956" s="61"/>
      <c r="K956" s="61"/>
      <c r="L956" s="62">
        <v>2122.7199999999998</v>
      </c>
      <c r="M956" s="62">
        <v>2122.7199999999998</v>
      </c>
      <c r="N956" s="40"/>
    </row>
    <row r="957" spans="1:14" x14ac:dyDescent="0.25">
      <c r="A957" s="47" t="s">
        <v>4175</v>
      </c>
      <c r="B957" s="72" t="s">
        <v>1596</v>
      </c>
      <c r="C957" s="73"/>
      <c r="D957" s="73"/>
      <c r="E957" s="74" t="s">
        <v>954</v>
      </c>
      <c r="F957" s="73"/>
      <c r="G957" s="75"/>
      <c r="H957" s="75"/>
      <c r="I957" s="75"/>
      <c r="J957" s="75"/>
      <c r="K957" s="75"/>
      <c r="L957" s="76">
        <v>2106.1799999999998</v>
      </c>
      <c r="M957" s="76">
        <v>2106.1799999999998</v>
      </c>
      <c r="N957" s="40"/>
    </row>
    <row r="958" spans="1:14" ht="24" x14ac:dyDescent="0.3">
      <c r="A958" s="47" t="s">
        <v>4176</v>
      </c>
      <c r="B958" s="63" t="s">
        <v>1597</v>
      </c>
      <c r="C958" s="64" t="s">
        <v>104</v>
      </c>
      <c r="D958" s="65">
        <v>41140</v>
      </c>
      <c r="E958" s="70" t="s">
        <v>3188</v>
      </c>
      <c r="F958" s="67" t="s">
        <v>106</v>
      </c>
      <c r="G958" s="68">
        <v>326.54000000000002</v>
      </c>
      <c r="H958" s="68">
        <v>1</v>
      </c>
      <c r="I958" s="69">
        <v>326.54000000000002</v>
      </c>
      <c r="J958" s="69">
        <v>0</v>
      </c>
      <c r="K958" s="69">
        <v>2.15</v>
      </c>
      <c r="L958" s="69">
        <v>702.06</v>
      </c>
      <c r="M958" s="69">
        <v>702.06</v>
      </c>
      <c r="N958" s="41"/>
    </row>
    <row r="959" spans="1:14" x14ac:dyDescent="0.25">
      <c r="A959" s="47" t="s">
        <v>4177</v>
      </c>
      <c r="B959" s="63" t="s">
        <v>1598</v>
      </c>
      <c r="C959" s="64" t="s">
        <v>104</v>
      </c>
      <c r="D959" s="65">
        <v>41002</v>
      </c>
      <c r="E959" s="66" t="s">
        <v>787</v>
      </c>
      <c r="F959" s="67" t="s">
        <v>106</v>
      </c>
      <c r="G959" s="68">
        <v>326.54000000000002</v>
      </c>
      <c r="H959" s="68">
        <v>1</v>
      </c>
      <c r="I959" s="69">
        <v>326.54000000000002</v>
      </c>
      <c r="J959" s="69">
        <v>0</v>
      </c>
      <c r="K959" s="69">
        <v>4.3</v>
      </c>
      <c r="L959" s="69">
        <v>1404.12</v>
      </c>
      <c r="M959" s="69">
        <v>1404.12</v>
      </c>
      <c r="N959" s="40"/>
    </row>
    <row r="960" spans="1:14" x14ac:dyDescent="0.25">
      <c r="A960" s="47" t="s">
        <v>4178</v>
      </c>
      <c r="B960" s="72" t="s">
        <v>1599</v>
      </c>
      <c r="C960" s="73"/>
      <c r="D960" s="73"/>
      <c r="E960" s="74" t="s">
        <v>1600</v>
      </c>
      <c r="F960" s="73"/>
      <c r="G960" s="75"/>
      <c r="H960" s="75"/>
      <c r="I960" s="75"/>
      <c r="J960" s="75"/>
      <c r="K960" s="75"/>
      <c r="L960" s="76">
        <v>16.54</v>
      </c>
      <c r="M960" s="76">
        <v>16.54</v>
      </c>
      <c r="N960" s="40"/>
    </row>
    <row r="961" spans="1:14" x14ac:dyDescent="0.25">
      <c r="A961" s="47" t="s">
        <v>4179</v>
      </c>
      <c r="B961" s="63" t="s">
        <v>1601</v>
      </c>
      <c r="C961" s="64" t="s">
        <v>104</v>
      </c>
      <c r="D961" s="65">
        <v>40101</v>
      </c>
      <c r="E961" s="66" t="s">
        <v>144</v>
      </c>
      <c r="F961" s="67" t="s">
        <v>145</v>
      </c>
      <c r="G961" s="68">
        <v>0.36</v>
      </c>
      <c r="H961" s="68">
        <v>1</v>
      </c>
      <c r="I961" s="69">
        <v>0.36</v>
      </c>
      <c r="J961" s="69">
        <v>0</v>
      </c>
      <c r="K961" s="69">
        <v>27.66</v>
      </c>
      <c r="L961" s="69">
        <v>9.9499999999999993</v>
      </c>
      <c r="M961" s="69">
        <v>9.9499999999999993</v>
      </c>
      <c r="N961" s="40"/>
    </row>
    <row r="962" spans="1:14" x14ac:dyDescent="0.25">
      <c r="A962" s="47" t="s">
        <v>4180</v>
      </c>
      <c r="B962" s="63" t="s">
        <v>1602</v>
      </c>
      <c r="C962" s="64" t="s">
        <v>104</v>
      </c>
      <c r="D962" s="65">
        <v>40902</v>
      </c>
      <c r="E962" s="66" t="s">
        <v>147</v>
      </c>
      <c r="F962" s="67" t="s">
        <v>145</v>
      </c>
      <c r="G962" s="68">
        <v>0.36</v>
      </c>
      <c r="H962" s="68">
        <v>1</v>
      </c>
      <c r="I962" s="69">
        <v>0.36</v>
      </c>
      <c r="J962" s="69">
        <v>0</v>
      </c>
      <c r="K962" s="69">
        <v>18.32</v>
      </c>
      <c r="L962" s="69">
        <v>6.59</v>
      </c>
      <c r="M962" s="69">
        <v>6.59</v>
      </c>
      <c r="N962" s="40"/>
    </row>
    <row r="963" spans="1:14" x14ac:dyDescent="0.25">
      <c r="A963" s="47" t="s">
        <v>4181</v>
      </c>
      <c r="B963" s="57" t="s">
        <v>1603</v>
      </c>
      <c r="C963" s="60"/>
      <c r="D963" s="60"/>
      <c r="E963" s="59" t="s">
        <v>26</v>
      </c>
      <c r="F963" s="60"/>
      <c r="G963" s="61"/>
      <c r="H963" s="61"/>
      <c r="I963" s="61"/>
      <c r="J963" s="61"/>
      <c r="K963" s="61"/>
      <c r="L963" s="62">
        <v>27153.119999999999</v>
      </c>
      <c r="M963" s="62">
        <v>27153.119999999999</v>
      </c>
      <c r="N963" s="40"/>
    </row>
    <row r="964" spans="1:14" x14ac:dyDescent="0.25">
      <c r="A964" s="47" t="s">
        <v>4182</v>
      </c>
      <c r="B964" s="72" t="s">
        <v>1604</v>
      </c>
      <c r="C964" s="73"/>
      <c r="D964" s="73"/>
      <c r="E964" s="74" t="s">
        <v>885</v>
      </c>
      <c r="F964" s="73"/>
      <c r="G964" s="75"/>
      <c r="H964" s="75"/>
      <c r="I964" s="75"/>
      <c r="J964" s="75"/>
      <c r="K964" s="75"/>
      <c r="L964" s="76">
        <v>17215.77</v>
      </c>
      <c r="M964" s="76">
        <v>17215.77</v>
      </c>
      <c r="N964" s="40"/>
    </row>
    <row r="965" spans="1:14" x14ac:dyDescent="0.25">
      <c r="A965" s="47" t="s">
        <v>4183</v>
      </c>
      <c r="B965" s="63" t="s">
        <v>1605</v>
      </c>
      <c r="C965" s="64" t="s">
        <v>104</v>
      </c>
      <c r="D965" s="65">
        <v>50302</v>
      </c>
      <c r="E965" s="66" t="s">
        <v>887</v>
      </c>
      <c r="F965" s="67" t="s">
        <v>123</v>
      </c>
      <c r="G965" s="68">
        <v>215</v>
      </c>
      <c r="H965" s="68">
        <v>1</v>
      </c>
      <c r="I965" s="69">
        <v>215</v>
      </c>
      <c r="J965" s="69">
        <v>26.69</v>
      </c>
      <c r="K965" s="69">
        <v>30.06</v>
      </c>
      <c r="L965" s="69">
        <v>12201.25</v>
      </c>
      <c r="M965" s="69">
        <v>12201.25</v>
      </c>
      <c r="N965" s="40"/>
    </row>
    <row r="966" spans="1:14" x14ac:dyDescent="0.25">
      <c r="A966" s="47" t="s">
        <v>4184</v>
      </c>
      <c r="B966" s="63" t="s">
        <v>1606</v>
      </c>
      <c r="C966" s="64" t="s">
        <v>104</v>
      </c>
      <c r="D966" s="65">
        <v>52014</v>
      </c>
      <c r="E966" s="66" t="s">
        <v>797</v>
      </c>
      <c r="F966" s="67" t="s">
        <v>795</v>
      </c>
      <c r="G966" s="68">
        <v>96.32</v>
      </c>
      <c r="H966" s="68">
        <v>1</v>
      </c>
      <c r="I966" s="69">
        <v>96.32</v>
      </c>
      <c r="J966" s="69">
        <v>10.88</v>
      </c>
      <c r="K966" s="69">
        <v>2.0699999999999998</v>
      </c>
      <c r="L966" s="69">
        <v>1247.3399999999999</v>
      </c>
      <c r="M966" s="69">
        <v>1247.3399999999999</v>
      </c>
      <c r="N966" s="40"/>
    </row>
    <row r="967" spans="1:14" x14ac:dyDescent="0.25">
      <c r="A967" s="47" t="s">
        <v>4185</v>
      </c>
      <c r="B967" s="63" t="s">
        <v>1607</v>
      </c>
      <c r="C967" s="64" t="s">
        <v>104</v>
      </c>
      <c r="D967" s="65">
        <v>52005</v>
      </c>
      <c r="E967" s="66" t="s">
        <v>890</v>
      </c>
      <c r="F967" s="67" t="s">
        <v>795</v>
      </c>
      <c r="G967" s="68">
        <v>374.1</v>
      </c>
      <c r="H967" s="68">
        <v>1</v>
      </c>
      <c r="I967" s="69">
        <v>374.1</v>
      </c>
      <c r="J967" s="69">
        <v>7.7</v>
      </c>
      <c r="K967" s="69">
        <v>2.37</v>
      </c>
      <c r="L967" s="69">
        <v>3767.18</v>
      </c>
      <c r="M967" s="69">
        <v>3767.18</v>
      </c>
      <c r="N967" s="40"/>
    </row>
    <row r="968" spans="1:14" x14ac:dyDescent="0.25">
      <c r="A968" s="47" t="s">
        <v>4186</v>
      </c>
      <c r="B968" s="72" t="s">
        <v>1608</v>
      </c>
      <c r="C968" s="73"/>
      <c r="D968" s="73"/>
      <c r="E968" s="74" t="s">
        <v>892</v>
      </c>
      <c r="F968" s="73"/>
      <c r="G968" s="75"/>
      <c r="H968" s="75"/>
      <c r="I968" s="75"/>
      <c r="J968" s="75"/>
      <c r="K968" s="75"/>
      <c r="L968" s="76">
        <v>7871.5399999999991</v>
      </c>
      <c r="M968" s="76">
        <v>7871.5399999999991</v>
      </c>
      <c r="N968" s="40"/>
    </row>
    <row r="969" spans="1:14" x14ac:dyDescent="0.25">
      <c r="A969" s="47" t="s">
        <v>4187</v>
      </c>
      <c r="B969" s="63" t="s">
        <v>1609</v>
      </c>
      <c r="C969" s="64" t="s">
        <v>104</v>
      </c>
      <c r="D969" s="65">
        <v>50901</v>
      </c>
      <c r="E969" s="66" t="s">
        <v>894</v>
      </c>
      <c r="F969" s="67" t="s">
        <v>145</v>
      </c>
      <c r="G969" s="68">
        <v>10.029999999999999</v>
      </c>
      <c r="H969" s="68">
        <v>1</v>
      </c>
      <c r="I969" s="69">
        <v>10.029999999999999</v>
      </c>
      <c r="J969" s="69">
        <v>0</v>
      </c>
      <c r="K969" s="69">
        <v>35.020000000000003</v>
      </c>
      <c r="L969" s="69">
        <v>351.25</v>
      </c>
      <c r="M969" s="69">
        <v>351.25</v>
      </c>
      <c r="N969" s="40"/>
    </row>
    <row r="970" spans="1:14" x14ac:dyDescent="0.25">
      <c r="A970" s="47" t="s">
        <v>4188</v>
      </c>
      <c r="B970" s="63" t="s">
        <v>1610</v>
      </c>
      <c r="C970" s="64" t="s">
        <v>104</v>
      </c>
      <c r="D970" s="65">
        <v>41002</v>
      </c>
      <c r="E970" s="66" t="s">
        <v>787</v>
      </c>
      <c r="F970" s="67" t="s">
        <v>106</v>
      </c>
      <c r="G970" s="68">
        <v>16.920000000000002</v>
      </c>
      <c r="H970" s="68">
        <v>1</v>
      </c>
      <c r="I970" s="69">
        <v>16.920000000000002</v>
      </c>
      <c r="J970" s="69">
        <v>0</v>
      </c>
      <c r="K970" s="69">
        <v>4.3</v>
      </c>
      <c r="L970" s="69">
        <v>72.75</v>
      </c>
      <c r="M970" s="69">
        <v>72.75</v>
      </c>
      <c r="N970" s="40"/>
    </row>
    <row r="971" spans="1:14" ht="24" x14ac:dyDescent="0.3">
      <c r="A971" s="47" t="s">
        <v>4189</v>
      </c>
      <c r="B971" s="63" t="s">
        <v>1611</v>
      </c>
      <c r="C971" s="64" t="s">
        <v>170</v>
      </c>
      <c r="D971" s="65">
        <v>96617</v>
      </c>
      <c r="E971" s="66" t="s">
        <v>897</v>
      </c>
      <c r="F971" s="67" t="s">
        <v>106</v>
      </c>
      <c r="G971" s="68">
        <v>16.920000000000002</v>
      </c>
      <c r="H971" s="68">
        <v>1</v>
      </c>
      <c r="I971" s="69">
        <v>16.920000000000002</v>
      </c>
      <c r="J971" s="69">
        <v>10.73</v>
      </c>
      <c r="K971" s="69">
        <v>5.23</v>
      </c>
      <c r="L971" s="69">
        <v>270.04000000000002</v>
      </c>
      <c r="M971" s="69">
        <v>270.04000000000002</v>
      </c>
      <c r="N971" s="41"/>
    </row>
    <row r="972" spans="1:14" x14ac:dyDescent="0.25">
      <c r="A972" s="47" t="s">
        <v>4190</v>
      </c>
      <c r="B972" s="63" t="s">
        <v>1612</v>
      </c>
      <c r="C972" s="64" t="s">
        <v>104</v>
      </c>
      <c r="D972" s="65">
        <v>52014</v>
      </c>
      <c r="E972" s="66" t="s">
        <v>797</v>
      </c>
      <c r="F972" s="67" t="s">
        <v>795</v>
      </c>
      <c r="G972" s="68">
        <v>144.16</v>
      </c>
      <c r="H972" s="68">
        <v>1</v>
      </c>
      <c r="I972" s="69">
        <v>144.16</v>
      </c>
      <c r="J972" s="69">
        <v>10.88</v>
      </c>
      <c r="K972" s="69">
        <v>2.0699999999999998</v>
      </c>
      <c r="L972" s="69">
        <v>1866.87</v>
      </c>
      <c r="M972" s="69">
        <v>1866.87</v>
      </c>
      <c r="N972" s="40"/>
    </row>
    <row r="973" spans="1:14" x14ac:dyDescent="0.25">
      <c r="A973" s="47" t="s">
        <v>4191</v>
      </c>
      <c r="B973" s="63" t="s">
        <v>1613</v>
      </c>
      <c r="C973" s="64" t="s">
        <v>104</v>
      </c>
      <c r="D973" s="65">
        <v>52004</v>
      </c>
      <c r="E973" s="66" t="s">
        <v>1310</v>
      </c>
      <c r="F973" s="67" t="s">
        <v>795</v>
      </c>
      <c r="G973" s="68">
        <v>27.52</v>
      </c>
      <c r="H973" s="68">
        <v>1</v>
      </c>
      <c r="I973" s="69">
        <v>27.52</v>
      </c>
      <c r="J973" s="69">
        <v>7.79</v>
      </c>
      <c r="K973" s="69">
        <v>2.37</v>
      </c>
      <c r="L973" s="69">
        <v>279.60000000000002</v>
      </c>
      <c r="M973" s="69">
        <v>279.60000000000002</v>
      </c>
      <c r="N973" s="40"/>
    </row>
    <row r="974" spans="1:14" x14ac:dyDescent="0.25">
      <c r="A974" s="47" t="s">
        <v>4192</v>
      </c>
      <c r="B974" s="63" t="s">
        <v>1614</v>
      </c>
      <c r="C974" s="64" t="s">
        <v>104</v>
      </c>
      <c r="D974" s="65">
        <v>51036</v>
      </c>
      <c r="E974" s="66" t="s">
        <v>799</v>
      </c>
      <c r="F974" s="67" t="s">
        <v>145</v>
      </c>
      <c r="G974" s="68">
        <v>10.029999999999999</v>
      </c>
      <c r="H974" s="68">
        <v>1</v>
      </c>
      <c r="I974" s="69">
        <v>10.029999999999999</v>
      </c>
      <c r="J974" s="69">
        <v>469.28</v>
      </c>
      <c r="K974" s="69">
        <v>0</v>
      </c>
      <c r="L974" s="69">
        <v>4706.87</v>
      </c>
      <c r="M974" s="69">
        <v>4706.87</v>
      </c>
      <c r="N974" s="40"/>
    </row>
    <row r="975" spans="1:14" x14ac:dyDescent="0.3">
      <c r="A975" s="47" t="s">
        <v>4193</v>
      </c>
      <c r="B975" s="63" t="s">
        <v>1615</v>
      </c>
      <c r="C975" s="64" t="s">
        <v>104</v>
      </c>
      <c r="D975" s="65">
        <v>51060</v>
      </c>
      <c r="E975" s="66" t="s">
        <v>1313</v>
      </c>
      <c r="F975" s="67" t="s">
        <v>145</v>
      </c>
      <c r="G975" s="68">
        <v>10.029999999999999</v>
      </c>
      <c r="H975" s="68">
        <v>1</v>
      </c>
      <c r="I975" s="69">
        <v>10.029999999999999</v>
      </c>
      <c r="J975" s="69">
        <v>0.1</v>
      </c>
      <c r="K975" s="69">
        <v>32.22</v>
      </c>
      <c r="L975" s="69">
        <v>324.16000000000003</v>
      </c>
      <c r="M975" s="69">
        <v>324.16000000000003</v>
      </c>
      <c r="N975" s="41"/>
    </row>
    <row r="976" spans="1:14" x14ac:dyDescent="0.25">
      <c r="A976" s="47" t="s">
        <v>4194</v>
      </c>
      <c r="B976" s="72" t="s">
        <v>1616</v>
      </c>
      <c r="C976" s="73"/>
      <c r="D976" s="73"/>
      <c r="E976" s="74" t="s">
        <v>903</v>
      </c>
      <c r="F976" s="73"/>
      <c r="G976" s="75"/>
      <c r="H976" s="75"/>
      <c r="I976" s="75"/>
      <c r="J976" s="75"/>
      <c r="K976" s="75"/>
      <c r="L976" s="76">
        <v>1990.75</v>
      </c>
      <c r="M976" s="76">
        <v>1990.75</v>
      </c>
      <c r="N976" s="40"/>
    </row>
    <row r="977" spans="1:14" x14ac:dyDescent="0.25">
      <c r="A977" s="47" t="s">
        <v>4195</v>
      </c>
      <c r="B977" s="63" t="s">
        <v>1617</v>
      </c>
      <c r="C977" s="64" t="s">
        <v>104</v>
      </c>
      <c r="D977" s="65">
        <v>52014</v>
      </c>
      <c r="E977" s="66" t="s">
        <v>797</v>
      </c>
      <c r="F977" s="67" t="s">
        <v>795</v>
      </c>
      <c r="G977" s="68">
        <v>47</v>
      </c>
      <c r="H977" s="68">
        <v>1</v>
      </c>
      <c r="I977" s="69">
        <v>47</v>
      </c>
      <c r="J977" s="69">
        <v>10.88</v>
      </c>
      <c r="K977" s="69">
        <v>2.0699999999999998</v>
      </c>
      <c r="L977" s="69">
        <v>608.65</v>
      </c>
      <c r="M977" s="69">
        <v>608.65</v>
      </c>
      <c r="N977" s="40"/>
    </row>
    <row r="978" spans="1:14" x14ac:dyDescent="0.25">
      <c r="A978" s="47" t="s">
        <v>4196</v>
      </c>
      <c r="B978" s="63" t="s">
        <v>1618</v>
      </c>
      <c r="C978" s="64" t="s">
        <v>104</v>
      </c>
      <c r="D978" s="65">
        <v>52005</v>
      </c>
      <c r="E978" s="66" t="s">
        <v>890</v>
      </c>
      <c r="F978" s="67" t="s">
        <v>795</v>
      </c>
      <c r="G978" s="68">
        <v>137.25</v>
      </c>
      <c r="H978" s="68">
        <v>1</v>
      </c>
      <c r="I978" s="69">
        <v>137.25</v>
      </c>
      <c r="J978" s="69">
        <v>7.7</v>
      </c>
      <c r="K978" s="69">
        <v>2.37</v>
      </c>
      <c r="L978" s="69">
        <v>1382.1</v>
      </c>
      <c r="M978" s="69">
        <v>1382.1</v>
      </c>
      <c r="N978" s="40"/>
    </row>
    <row r="979" spans="1:14" x14ac:dyDescent="0.25">
      <c r="A979" s="47" t="s">
        <v>4197</v>
      </c>
      <c r="B979" s="72" t="s">
        <v>1619</v>
      </c>
      <c r="C979" s="73"/>
      <c r="D979" s="73"/>
      <c r="E979" s="74" t="s">
        <v>907</v>
      </c>
      <c r="F979" s="73"/>
      <c r="G979" s="75"/>
      <c r="H979" s="75"/>
      <c r="I979" s="75"/>
      <c r="J979" s="75"/>
      <c r="K979" s="75"/>
      <c r="L979" s="76">
        <v>75.06</v>
      </c>
      <c r="M979" s="76">
        <v>75.06</v>
      </c>
      <c r="N979" s="40"/>
    </row>
    <row r="980" spans="1:14" x14ac:dyDescent="0.25">
      <c r="A980" s="47" t="s">
        <v>4198</v>
      </c>
      <c r="B980" s="63" t="s">
        <v>1620</v>
      </c>
      <c r="C980" s="64" t="s">
        <v>104</v>
      </c>
      <c r="D980" s="65">
        <v>50251</v>
      </c>
      <c r="E980" s="66" t="s">
        <v>909</v>
      </c>
      <c r="F980" s="67" t="s">
        <v>101</v>
      </c>
      <c r="G980" s="68">
        <v>6</v>
      </c>
      <c r="H980" s="68">
        <v>1</v>
      </c>
      <c r="I980" s="69">
        <v>6</v>
      </c>
      <c r="J980" s="69">
        <v>12.51</v>
      </c>
      <c r="K980" s="69">
        <v>0</v>
      </c>
      <c r="L980" s="69">
        <v>75.06</v>
      </c>
      <c r="M980" s="69">
        <v>75.06</v>
      </c>
      <c r="N980" s="40"/>
    </row>
    <row r="981" spans="1:14" x14ac:dyDescent="0.25">
      <c r="A981" s="47" t="s">
        <v>4199</v>
      </c>
      <c r="B981" s="57" t="s">
        <v>1621</v>
      </c>
      <c r="C981" s="60"/>
      <c r="D981" s="60"/>
      <c r="E981" s="59" t="s">
        <v>28</v>
      </c>
      <c r="F981" s="60"/>
      <c r="G981" s="61"/>
      <c r="H981" s="61"/>
      <c r="I981" s="61"/>
      <c r="J981" s="61"/>
      <c r="K981" s="61"/>
      <c r="L981" s="62">
        <v>40324.929999999993</v>
      </c>
      <c r="M981" s="62">
        <v>40324.929999999993</v>
      </c>
      <c r="N981" s="40"/>
    </row>
    <row r="982" spans="1:14" x14ac:dyDescent="0.25">
      <c r="A982" s="47" t="s">
        <v>4200</v>
      </c>
      <c r="B982" s="72" t="s">
        <v>1622</v>
      </c>
      <c r="C982" s="73"/>
      <c r="D982" s="73"/>
      <c r="E982" s="74" t="s">
        <v>912</v>
      </c>
      <c r="F982" s="73"/>
      <c r="G982" s="75"/>
      <c r="H982" s="75"/>
      <c r="I982" s="75"/>
      <c r="J982" s="75"/>
      <c r="K982" s="75"/>
      <c r="L982" s="76">
        <v>9723.24</v>
      </c>
      <c r="M982" s="76">
        <v>9723.24</v>
      </c>
      <c r="N982" s="40"/>
    </row>
    <row r="983" spans="1:14" x14ac:dyDescent="0.25">
      <c r="A983" s="47" t="s">
        <v>4201</v>
      </c>
      <c r="B983" s="63" t="s">
        <v>1623</v>
      </c>
      <c r="C983" s="64" t="s">
        <v>104</v>
      </c>
      <c r="D983" s="65">
        <v>40101</v>
      </c>
      <c r="E983" s="66" t="s">
        <v>144</v>
      </c>
      <c r="F983" s="67" t="s">
        <v>145</v>
      </c>
      <c r="G983" s="68">
        <v>13.51</v>
      </c>
      <c r="H983" s="68">
        <v>1</v>
      </c>
      <c r="I983" s="69">
        <v>13.51</v>
      </c>
      <c r="J983" s="69">
        <v>0</v>
      </c>
      <c r="K983" s="69">
        <v>27.66</v>
      </c>
      <c r="L983" s="69">
        <v>373.68</v>
      </c>
      <c r="M983" s="69">
        <v>373.68</v>
      </c>
      <c r="N983" s="40"/>
    </row>
    <row r="984" spans="1:14" x14ac:dyDescent="0.25">
      <c r="A984" s="47" t="s">
        <v>4202</v>
      </c>
      <c r="B984" s="63" t="s">
        <v>1624</v>
      </c>
      <c r="C984" s="64" t="s">
        <v>104</v>
      </c>
      <c r="D984" s="65">
        <v>60191</v>
      </c>
      <c r="E984" s="66" t="s">
        <v>915</v>
      </c>
      <c r="F984" s="67" t="s">
        <v>106</v>
      </c>
      <c r="G984" s="68">
        <v>77.2</v>
      </c>
      <c r="H984" s="68">
        <v>1</v>
      </c>
      <c r="I984" s="69">
        <v>77.2</v>
      </c>
      <c r="J984" s="69">
        <v>20.100000000000001</v>
      </c>
      <c r="K984" s="69">
        <v>9.0399999999999991</v>
      </c>
      <c r="L984" s="69">
        <v>2249.6</v>
      </c>
      <c r="M984" s="69">
        <v>2249.6</v>
      </c>
      <c r="N984" s="40"/>
    </row>
    <row r="985" spans="1:14" x14ac:dyDescent="0.25">
      <c r="A985" s="47" t="s">
        <v>4203</v>
      </c>
      <c r="B985" s="63" t="s">
        <v>1625</v>
      </c>
      <c r="C985" s="64" t="s">
        <v>104</v>
      </c>
      <c r="D985" s="65">
        <v>41002</v>
      </c>
      <c r="E985" s="66" t="s">
        <v>787</v>
      </c>
      <c r="F985" s="67" t="s">
        <v>106</v>
      </c>
      <c r="G985" s="68">
        <v>19.3</v>
      </c>
      <c r="H985" s="68">
        <v>1</v>
      </c>
      <c r="I985" s="69">
        <v>19.3</v>
      </c>
      <c r="J985" s="69">
        <v>0</v>
      </c>
      <c r="K985" s="69">
        <v>4.3</v>
      </c>
      <c r="L985" s="69">
        <v>82.99</v>
      </c>
      <c r="M985" s="69">
        <v>82.99</v>
      </c>
      <c r="N985" s="40"/>
    </row>
    <row r="986" spans="1:14" ht="24" x14ac:dyDescent="0.3">
      <c r="A986" s="47" t="s">
        <v>4204</v>
      </c>
      <c r="B986" s="63" t="s">
        <v>1626</v>
      </c>
      <c r="C986" s="64" t="s">
        <v>170</v>
      </c>
      <c r="D986" s="65">
        <v>96617</v>
      </c>
      <c r="E986" s="66" t="s">
        <v>897</v>
      </c>
      <c r="F986" s="67" t="s">
        <v>106</v>
      </c>
      <c r="G986" s="68">
        <v>19.3</v>
      </c>
      <c r="H986" s="68">
        <v>1</v>
      </c>
      <c r="I986" s="69">
        <v>19.3</v>
      </c>
      <c r="J986" s="69">
        <v>10.73</v>
      </c>
      <c r="K986" s="69">
        <v>5.23</v>
      </c>
      <c r="L986" s="69">
        <v>308.02</v>
      </c>
      <c r="M986" s="69">
        <v>308.02</v>
      </c>
      <c r="N986" s="41"/>
    </row>
    <row r="987" spans="1:14" ht="24" x14ac:dyDescent="0.3">
      <c r="A987" s="47" t="s">
        <v>4205</v>
      </c>
      <c r="B987" s="63" t="s">
        <v>1627</v>
      </c>
      <c r="C987" s="64" t="s">
        <v>170</v>
      </c>
      <c r="D987" s="65">
        <v>92759</v>
      </c>
      <c r="E987" s="66" t="s">
        <v>919</v>
      </c>
      <c r="F987" s="67" t="s">
        <v>795</v>
      </c>
      <c r="G987" s="68">
        <v>106.8</v>
      </c>
      <c r="H987" s="68">
        <v>1</v>
      </c>
      <c r="I987" s="69">
        <v>106.8</v>
      </c>
      <c r="J987" s="69">
        <v>8.7799999999999994</v>
      </c>
      <c r="K987" s="69">
        <v>3.18</v>
      </c>
      <c r="L987" s="69">
        <v>1277.32</v>
      </c>
      <c r="M987" s="69">
        <v>1277.32</v>
      </c>
      <c r="N987" s="41"/>
    </row>
    <row r="988" spans="1:14" x14ac:dyDescent="0.25">
      <c r="A988" s="47" t="s">
        <v>4206</v>
      </c>
      <c r="B988" s="63" t="s">
        <v>1628</v>
      </c>
      <c r="C988" s="64" t="s">
        <v>104</v>
      </c>
      <c r="D988" s="65">
        <v>60304</v>
      </c>
      <c r="E988" s="66" t="s">
        <v>921</v>
      </c>
      <c r="F988" s="67" t="s">
        <v>795</v>
      </c>
      <c r="G988" s="68">
        <v>229.8</v>
      </c>
      <c r="H988" s="68">
        <v>1</v>
      </c>
      <c r="I988" s="69">
        <v>229.8</v>
      </c>
      <c r="J988" s="69">
        <v>7.79</v>
      </c>
      <c r="K988" s="69">
        <v>2.37</v>
      </c>
      <c r="L988" s="69">
        <v>2334.7600000000002</v>
      </c>
      <c r="M988" s="69">
        <v>2334.7600000000002</v>
      </c>
      <c r="N988" s="40"/>
    </row>
    <row r="989" spans="1:14" x14ac:dyDescent="0.25">
      <c r="A989" s="47" t="s">
        <v>4207</v>
      </c>
      <c r="B989" s="63" t="s">
        <v>1629</v>
      </c>
      <c r="C989" s="64" t="s">
        <v>104</v>
      </c>
      <c r="D989" s="65">
        <v>60524</v>
      </c>
      <c r="E989" s="66" t="s">
        <v>799</v>
      </c>
      <c r="F989" s="67" t="s">
        <v>145</v>
      </c>
      <c r="G989" s="68">
        <v>5.79</v>
      </c>
      <c r="H989" s="68">
        <v>1</v>
      </c>
      <c r="I989" s="69">
        <v>5.79</v>
      </c>
      <c r="J989" s="69">
        <v>469.28</v>
      </c>
      <c r="K989" s="69">
        <v>0</v>
      </c>
      <c r="L989" s="69">
        <v>2717.13</v>
      </c>
      <c r="M989" s="69">
        <v>2717.13</v>
      </c>
      <c r="N989" s="40"/>
    </row>
    <row r="990" spans="1:14" ht="24" x14ac:dyDescent="0.3">
      <c r="A990" s="47" t="s">
        <v>4208</v>
      </c>
      <c r="B990" s="63" t="s">
        <v>1630</v>
      </c>
      <c r="C990" s="64" t="s">
        <v>104</v>
      </c>
      <c r="D990" s="65">
        <v>60800</v>
      </c>
      <c r="E990" s="66" t="s">
        <v>924</v>
      </c>
      <c r="F990" s="67" t="s">
        <v>145</v>
      </c>
      <c r="G990" s="68">
        <v>5.79</v>
      </c>
      <c r="H990" s="68">
        <v>1</v>
      </c>
      <c r="I990" s="69">
        <v>5.79</v>
      </c>
      <c r="J990" s="69">
        <v>0.1</v>
      </c>
      <c r="K990" s="69">
        <v>41.06</v>
      </c>
      <c r="L990" s="69">
        <v>238.31</v>
      </c>
      <c r="M990" s="69">
        <v>238.31</v>
      </c>
      <c r="N990" s="41"/>
    </row>
    <row r="991" spans="1:14" x14ac:dyDescent="0.25">
      <c r="A991" s="47" t="s">
        <v>4209</v>
      </c>
      <c r="B991" s="63" t="s">
        <v>1631</v>
      </c>
      <c r="C991" s="64" t="s">
        <v>104</v>
      </c>
      <c r="D991" s="65">
        <v>40902</v>
      </c>
      <c r="E991" s="66" t="s">
        <v>147</v>
      </c>
      <c r="F991" s="67" t="s">
        <v>145</v>
      </c>
      <c r="G991" s="68">
        <v>7.72</v>
      </c>
      <c r="H991" s="68">
        <v>1</v>
      </c>
      <c r="I991" s="69">
        <v>7.72</v>
      </c>
      <c r="J991" s="69">
        <v>0</v>
      </c>
      <c r="K991" s="69">
        <v>18.32</v>
      </c>
      <c r="L991" s="69">
        <v>141.43</v>
      </c>
      <c r="M991" s="69">
        <v>141.43</v>
      </c>
      <c r="N991" s="40"/>
    </row>
    <row r="992" spans="1:14" x14ac:dyDescent="0.25">
      <c r="A992" s="47" t="s">
        <v>4210</v>
      </c>
      <c r="B992" s="72" t="s">
        <v>1632</v>
      </c>
      <c r="C992" s="73"/>
      <c r="D992" s="73"/>
      <c r="E992" s="74" t="s">
        <v>927</v>
      </c>
      <c r="F992" s="73"/>
      <c r="G992" s="75"/>
      <c r="H992" s="75"/>
      <c r="I992" s="75"/>
      <c r="J992" s="75"/>
      <c r="K992" s="75"/>
      <c r="L992" s="76">
        <v>10548.390000000001</v>
      </c>
      <c r="M992" s="76">
        <v>10548.390000000001</v>
      </c>
      <c r="N992" s="40"/>
    </row>
    <row r="993" spans="1:14" x14ac:dyDescent="0.25">
      <c r="A993" s="47" t="s">
        <v>4211</v>
      </c>
      <c r="B993" s="63" t="s">
        <v>1633</v>
      </c>
      <c r="C993" s="64" t="s">
        <v>104</v>
      </c>
      <c r="D993" s="65">
        <v>60205</v>
      </c>
      <c r="E993" s="66" t="s">
        <v>929</v>
      </c>
      <c r="F993" s="67" t="s">
        <v>106</v>
      </c>
      <c r="G993" s="68">
        <v>86.8</v>
      </c>
      <c r="H993" s="68">
        <v>1</v>
      </c>
      <c r="I993" s="69">
        <v>86.8</v>
      </c>
      <c r="J993" s="69">
        <v>28.99</v>
      </c>
      <c r="K993" s="69">
        <v>18.57</v>
      </c>
      <c r="L993" s="69">
        <v>4128.2</v>
      </c>
      <c r="M993" s="69">
        <v>4128.2</v>
      </c>
      <c r="N993" s="40"/>
    </row>
    <row r="994" spans="1:14" ht="24" x14ac:dyDescent="0.3">
      <c r="A994" s="47" t="s">
        <v>4212</v>
      </c>
      <c r="B994" s="63" t="s">
        <v>1634</v>
      </c>
      <c r="C994" s="64" t="s">
        <v>170</v>
      </c>
      <c r="D994" s="65">
        <v>92759</v>
      </c>
      <c r="E994" s="66" t="s">
        <v>919</v>
      </c>
      <c r="F994" s="67" t="s">
        <v>795</v>
      </c>
      <c r="G994" s="68">
        <v>122.4</v>
      </c>
      <c r="H994" s="68">
        <v>1</v>
      </c>
      <c r="I994" s="69">
        <v>122.4</v>
      </c>
      <c r="J994" s="69">
        <v>8.7799999999999994</v>
      </c>
      <c r="K994" s="69">
        <v>3.18</v>
      </c>
      <c r="L994" s="69">
        <v>1463.9</v>
      </c>
      <c r="M994" s="69">
        <v>1463.9</v>
      </c>
      <c r="N994" s="41"/>
    </row>
    <row r="995" spans="1:14" ht="24" x14ac:dyDescent="0.3">
      <c r="A995" s="47" t="s">
        <v>4213</v>
      </c>
      <c r="B995" s="63" t="s">
        <v>1635</v>
      </c>
      <c r="C995" s="64" t="s">
        <v>170</v>
      </c>
      <c r="D995" s="65">
        <v>92762</v>
      </c>
      <c r="E995" s="66" t="s">
        <v>807</v>
      </c>
      <c r="F995" s="67" t="s">
        <v>795</v>
      </c>
      <c r="G995" s="68">
        <v>268</v>
      </c>
      <c r="H995" s="68">
        <v>1</v>
      </c>
      <c r="I995" s="69">
        <v>268</v>
      </c>
      <c r="J995" s="69">
        <v>8.68</v>
      </c>
      <c r="K995" s="69">
        <v>0.9</v>
      </c>
      <c r="L995" s="69">
        <v>2567.44</v>
      </c>
      <c r="M995" s="69">
        <v>2567.44</v>
      </c>
      <c r="N995" s="41"/>
    </row>
    <row r="996" spans="1:14" x14ac:dyDescent="0.25">
      <c r="A996" s="47" t="s">
        <v>4214</v>
      </c>
      <c r="B996" s="63" t="s">
        <v>1636</v>
      </c>
      <c r="C996" s="64" t="s">
        <v>104</v>
      </c>
      <c r="D996" s="65">
        <v>60524</v>
      </c>
      <c r="E996" s="66" t="s">
        <v>799</v>
      </c>
      <c r="F996" s="67" t="s">
        <v>145</v>
      </c>
      <c r="G996" s="68">
        <v>4.68</v>
      </c>
      <c r="H996" s="68">
        <v>1</v>
      </c>
      <c r="I996" s="69">
        <v>4.68</v>
      </c>
      <c r="J996" s="69">
        <v>469.28</v>
      </c>
      <c r="K996" s="69">
        <v>0</v>
      </c>
      <c r="L996" s="69">
        <v>2196.23</v>
      </c>
      <c r="M996" s="69">
        <v>2196.23</v>
      </c>
      <c r="N996" s="40"/>
    </row>
    <row r="997" spans="1:14" ht="24" x14ac:dyDescent="0.3">
      <c r="A997" s="47" t="s">
        <v>4215</v>
      </c>
      <c r="B997" s="63" t="s">
        <v>1637</v>
      </c>
      <c r="C997" s="64" t="s">
        <v>104</v>
      </c>
      <c r="D997" s="65">
        <v>60800</v>
      </c>
      <c r="E997" s="66" t="s">
        <v>924</v>
      </c>
      <c r="F997" s="67" t="s">
        <v>145</v>
      </c>
      <c r="G997" s="68">
        <v>4.68</v>
      </c>
      <c r="H997" s="68">
        <v>1</v>
      </c>
      <c r="I997" s="69">
        <v>4.68</v>
      </c>
      <c r="J997" s="69">
        <v>0.1</v>
      </c>
      <c r="K997" s="69">
        <v>41.06</v>
      </c>
      <c r="L997" s="69">
        <v>192.62</v>
      </c>
      <c r="M997" s="69">
        <v>192.62</v>
      </c>
      <c r="N997" s="41"/>
    </row>
    <row r="998" spans="1:14" x14ac:dyDescent="0.25">
      <c r="A998" s="47" t="s">
        <v>4216</v>
      </c>
      <c r="B998" s="72" t="s">
        <v>1638</v>
      </c>
      <c r="C998" s="73"/>
      <c r="D998" s="73"/>
      <c r="E998" s="74" t="s">
        <v>935</v>
      </c>
      <c r="F998" s="73"/>
      <c r="G998" s="75"/>
      <c r="H998" s="75"/>
      <c r="I998" s="75"/>
      <c r="J998" s="75"/>
      <c r="K998" s="75"/>
      <c r="L998" s="76">
        <v>9996.2799999999988</v>
      </c>
      <c r="M998" s="76">
        <v>9996.2799999999988</v>
      </c>
      <c r="N998" s="40"/>
    </row>
    <row r="999" spans="1:14" x14ac:dyDescent="0.25">
      <c r="A999" s="47" t="s">
        <v>4217</v>
      </c>
      <c r="B999" s="63" t="s">
        <v>1639</v>
      </c>
      <c r="C999" s="64" t="s">
        <v>104</v>
      </c>
      <c r="D999" s="65">
        <v>60205</v>
      </c>
      <c r="E999" s="66" t="s">
        <v>929</v>
      </c>
      <c r="F999" s="67" t="s">
        <v>106</v>
      </c>
      <c r="G999" s="68">
        <v>84.02</v>
      </c>
      <c r="H999" s="68">
        <v>1</v>
      </c>
      <c r="I999" s="69">
        <v>84.02</v>
      </c>
      <c r="J999" s="69">
        <v>28.99</v>
      </c>
      <c r="K999" s="69">
        <v>18.57</v>
      </c>
      <c r="L999" s="69">
        <v>3995.99</v>
      </c>
      <c r="M999" s="69">
        <v>3995.99</v>
      </c>
      <c r="N999" s="40"/>
    </row>
    <row r="1000" spans="1:14" ht="24" x14ac:dyDescent="0.3">
      <c r="A1000" s="47" t="s">
        <v>4218</v>
      </c>
      <c r="B1000" s="63" t="s">
        <v>1640</v>
      </c>
      <c r="C1000" s="64" t="s">
        <v>170</v>
      </c>
      <c r="D1000" s="65">
        <v>92759</v>
      </c>
      <c r="E1000" s="66" t="s">
        <v>919</v>
      </c>
      <c r="F1000" s="67" t="s">
        <v>795</v>
      </c>
      <c r="G1000" s="68">
        <v>86.9</v>
      </c>
      <c r="H1000" s="68">
        <v>1</v>
      </c>
      <c r="I1000" s="69">
        <v>86.9</v>
      </c>
      <c r="J1000" s="69">
        <v>8.7799999999999994</v>
      </c>
      <c r="K1000" s="69">
        <v>3.18</v>
      </c>
      <c r="L1000" s="69">
        <v>1039.32</v>
      </c>
      <c r="M1000" s="69">
        <v>1039.32</v>
      </c>
      <c r="N1000" s="41"/>
    </row>
    <row r="1001" spans="1:14" x14ac:dyDescent="0.25">
      <c r="A1001" s="47" t="s">
        <v>4219</v>
      </c>
      <c r="B1001" s="63" t="s">
        <v>1641</v>
      </c>
      <c r="C1001" s="64" t="s">
        <v>104</v>
      </c>
      <c r="D1001" s="65">
        <v>60304</v>
      </c>
      <c r="E1001" s="66" t="s">
        <v>921</v>
      </c>
      <c r="F1001" s="67" t="s">
        <v>795</v>
      </c>
      <c r="G1001" s="68">
        <v>198.4</v>
      </c>
      <c r="H1001" s="68">
        <v>1</v>
      </c>
      <c r="I1001" s="69">
        <v>198.4</v>
      </c>
      <c r="J1001" s="69">
        <v>7.79</v>
      </c>
      <c r="K1001" s="69">
        <v>2.37</v>
      </c>
      <c r="L1001" s="69">
        <v>2015.74</v>
      </c>
      <c r="M1001" s="69">
        <v>2015.74</v>
      </c>
      <c r="N1001" s="40"/>
    </row>
    <row r="1002" spans="1:14" x14ac:dyDescent="0.25">
      <c r="A1002" s="47" t="s">
        <v>4220</v>
      </c>
      <c r="B1002" s="63" t="s">
        <v>1642</v>
      </c>
      <c r="C1002" s="64" t="s">
        <v>104</v>
      </c>
      <c r="D1002" s="65">
        <v>60524</v>
      </c>
      <c r="E1002" s="66" t="s">
        <v>799</v>
      </c>
      <c r="F1002" s="67" t="s">
        <v>145</v>
      </c>
      <c r="G1002" s="68">
        <v>5.77</v>
      </c>
      <c r="H1002" s="68">
        <v>1</v>
      </c>
      <c r="I1002" s="69">
        <v>5.77</v>
      </c>
      <c r="J1002" s="69">
        <v>469.28</v>
      </c>
      <c r="K1002" s="69">
        <v>0</v>
      </c>
      <c r="L1002" s="69">
        <v>2707.74</v>
      </c>
      <c r="M1002" s="69">
        <v>2707.74</v>
      </c>
      <c r="N1002" s="40"/>
    </row>
    <row r="1003" spans="1:14" ht="24" x14ac:dyDescent="0.3">
      <c r="A1003" s="47" t="s">
        <v>4221</v>
      </c>
      <c r="B1003" s="63" t="s">
        <v>1643</v>
      </c>
      <c r="C1003" s="64" t="s">
        <v>104</v>
      </c>
      <c r="D1003" s="65">
        <v>60800</v>
      </c>
      <c r="E1003" s="66" t="s">
        <v>924</v>
      </c>
      <c r="F1003" s="67" t="s">
        <v>145</v>
      </c>
      <c r="G1003" s="68">
        <v>5.77</v>
      </c>
      <c r="H1003" s="68">
        <v>1</v>
      </c>
      <c r="I1003" s="69">
        <v>5.77</v>
      </c>
      <c r="J1003" s="69">
        <v>0.1</v>
      </c>
      <c r="K1003" s="69">
        <v>41.06</v>
      </c>
      <c r="L1003" s="69">
        <v>237.49</v>
      </c>
      <c r="M1003" s="69">
        <v>237.49</v>
      </c>
      <c r="N1003" s="41"/>
    </row>
    <row r="1004" spans="1:14" x14ac:dyDescent="0.25">
      <c r="A1004" s="47" t="s">
        <v>4222</v>
      </c>
      <c r="B1004" s="72" t="s">
        <v>1644</v>
      </c>
      <c r="C1004" s="73"/>
      <c r="D1004" s="73"/>
      <c r="E1004" s="74" t="s">
        <v>942</v>
      </c>
      <c r="F1004" s="73"/>
      <c r="G1004" s="75"/>
      <c r="H1004" s="75"/>
      <c r="I1004" s="75"/>
      <c r="J1004" s="75"/>
      <c r="K1004" s="75"/>
      <c r="L1004" s="76">
        <v>7880.32</v>
      </c>
      <c r="M1004" s="76">
        <v>7880.32</v>
      </c>
      <c r="N1004" s="40"/>
    </row>
    <row r="1005" spans="1:14" ht="36" x14ac:dyDescent="0.3">
      <c r="A1005" s="47" t="s">
        <v>4223</v>
      </c>
      <c r="B1005" s="63" t="s">
        <v>1645</v>
      </c>
      <c r="C1005" s="64" t="s">
        <v>270</v>
      </c>
      <c r="D1005" s="77" t="s">
        <v>944</v>
      </c>
      <c r="E1005" s="66" t="s">
        <v>945</v>
      </c>
      <c r="F1005" s="67" t="s">
        <v>106</v>
      </c>
      <c r="G1005" s="68">
        <v>64.8</v>
      </c>
      <c r="H1005" s="68">
        <v>1</v>
      </c>
      <c r="I1005" s="69">
        <v>64.8</v>
      </c>
      <c r="J1005" s="69">
        <v>93.59</v>
      </c>
      <c r="K1005" s="69">
        <v>28.02</v>
      </c>
      <c r="L1005" s="69">
        <v>7880.32</v>
      </c>
      <c r="M1005" s="69">
        <v>7880.32</v>
      </c>
      <c r="N1005" s="42"/>
    </row>
    <row r="1006" spans="1:14" x14ac:dyDescent="0.25">
      <c r="A1006" s="47" t="s">
        <v>4224</v>
      </c>
      <c r="B1006" s="72" t="s">
        <v>1646</v>
      </c>
      <c r="C1006" s="73"/>
      <c r="D1006" s="73"/>
      <c r="E1006" s="74" t="s">
        <v>907</v>
      </c>
      <c r="F1006" s="73"/>
      <c r="G1006" s="75"/>
      <c r="H1006" s="75"/>
      <c r="I1006" s="75"/>
      <c r="J1006" s="75"/>
      <c r="K1006" s="75"/>
      <c r="L1006" s="76">
        <v>225.18</v>
      </c>
      <c r="M1006" s="76">
        <v>225.18</v>
      </c>
      <c r="N1006" s="40"/>
    </row>
    <row r="1007" spans="1:14" x14ac:dyDescent="0.25">
      <c r="A1007" s="47" t="s">
        <v>4225</v>
      </c>
      <c r="B1007" s="63" t="s">
        <v>1647</v>
      </c>
      <c r="C1007" s="64" t="s">
        <v>104</v>
      </c>
      <c r="D1007" s="65">
        <v>60487</v>
      </c>
      <c r="E1007" s="66" t="s">
        <v>909</v>
      </c>
      <c r="F1007" s="67" t="s">
        <v>101</v>
      </c>
      <c r="G1007" s="68">
        <v>18</v>
      </c>
      <c r="H1007" s="68">
        <v>1</v>
      </c>
      <c r="I1007" s="69">
        <v>18</v>
      </c>
      <c r="J1007" s="69">
        <v>12.51</v>
      </c>
      <c r="K1007" s="69">
        <v>0</v>
      </c>
      <c r="L1007" s="69">
        <v>225.18</v>
      </c>
      <c r="M1007" s="69">
        <v>225.18</v>
      </c>
      <c r="N1007" s="40"/>
    </row>
    <row r="1008" spans="1:14" x14ac:dyDescent="0.25">
      <c r="A1008" s="47" t="s">
        <v>4226</v>
      </c>
      <c r="B1008" s="72" t="s">
        <v>1648</v>
      </c>
      <c r="C1008" s="73"/>
      <c r="D1008" s="73"/>
      <c r="E1008" s="74" t="s">
        <v>949</v>
      </c>
      <c r="F1008" s="73"/>
      <c r="G1008" s="75"/>
      <c r="H1008" s="75"/>
      <c r="I1008" s="75"/>
      <c r="J1008" s="75"/>
      <c r="K1008" s="75"/>
      <c r="L1008" s="76">
        <v>1951.52</v>
      </c>
      <c r="M1008" s="76">
        <v>1951.52</v>
      </c>
      <c r="N1008" s="40"/>
    </row>
    <row r="1009" spans="1:14" x14ac:dyDescent="0.25">
      <c r="A1009" s="47" t="s">
        <v>4227</v>
      </c>
      <c r="B1009" s="63" t="s">
        <v>1649</v>
      </c>
      <c r="C1009" s="64" t="s">
        <v>104</v>
      </c>
      <c r="D1009" s="65">
        <v>60010</v>
      </c>
      <c r="E1009" s="66" t="s">
        <v>951</v>
      </c>
      <c r="F1009" s="67" t="s">
        <v>145</v>
      </c>
      <c r="G1009" s="68">
        <v>0.8</v>
      </c>
      <c r="H1009" s="68">
        <v>1</v>
      </c>
      <c r="I1009" s="69">
        <v>0.8</v>
      </c>
      <c r="J1009" s="69">
        <v>1844.23</v>
      </c>
      <c r="K1009" s="69">
        <v>595.16999999999996</v>
      </c>
      <c r="L1009" s="69">
        <v>1951.52</v>
      </c>
      <c r="M1009" s="69">
        <v>1951.52</v>
      </c>
      <c r="N1009" s="40"/>
    </row>
    <row r="1010" spans="1:14" x14ac:dyDescent="0.25">
      <c r="A1010" s="47" t="s">
        <v>4228</v>
      </c>
      <c r="B1010" s="57" t="s">
        <v>1650</v>
      </c>
      <c r="C1010" s="60"/>
      <c r="D1010" s="60"/>
      <c r="E1010" s="59" t="s">
        <v>30</v>
      </c>
      <c r="F1010" s="60"/>
      <c r="G1010" s="61"/>
      <c r="H1010" s="61"/>
      <c r="I1010" s="61"/>
      <c r="J1010" s="61"/>
      <c r="K1010" s="61"/>
      <c r="L1010" s="62">
        <v>13101.069999999998</v>
      </c>
      <c r="M1010" s="62">
        <v>13101.069999999998</v>
      </c>
      <c r="N1010" s="40"/>
    </row>
    <row r="1011" spans="1:14" x14ac:dyDescent="0.25">
      <c r="A1011" s="47" t="s">
        <v>4229</v>
      </c>
      <c r="B1011" s="72" t="s">
        <v>1651</v>
      </c>
      <c r="C1011" s="73"/>
      <c r="D1011" s="73"/>
      <c r="E1011" s="74" t="s">
        <v>954</v>
      </c>
      <c r="F1011" s="73"/>
      <c r="G1011" s="75"/>
      <c r="H1011" s="75"/>
      <c r="I1011" s="75"/>
      <c r="J1011" s="75"/>
      <c r="K1011" s="75"/>
      <c r="L1011" s="76">
        <v>13101.069999999998</v>
      </c>
      <c r="M1011" s="76">
        <v>13101.069999999998</v>
      </c>
      <c r="N1011" s="40"/>
    </row>
    <row r="1012" spans="1:14" x14ac:dyDescent="0.25">
      <c r="A1012" s="47" t="s">
        <v>4230</v>
      </c>
      <c r="B1012" s="63" t="s">
        <v>1652</v>
      </c>
      <c r="C1012" s="64" t="s">
        <v>104</v>
      </c>
      <c r="D1012" s="65">
        <v>70351</v>
      </c>
      <c r="E1012" s="66" t="s">
        <v>1355</v>
      </c>
      <c r="F1012" s="67" t="s">
        <v>101</v>
      </c>
      <c r="G1012" s="68">
        <v>60</v>
      </c>
      <c r="H1012" s="68">
        <v>1</v>
      </c>
      <c r="I1012" s="69">
        <v>60</v>
      </c>
      <c r="J1012" s="69">
        <v>0.56000000000000005</v>
      </c>
      <c r="K1012" s="69">
        <v>0.3</v>
      </c>
      <c r="L1012" s="69">
        <v>51.6</v>
      </c>
      <c r="M1012" s="69">
        <v>51.6</v>
      </c>
      <c r="N1012" s="40"/>
    </row>
    <row r="1013" spans="1:14" x14ac:dyDescent="0.25">
      <c r="A1013" s="47" t="s">
        <v>4231</v>
      </c>
      <c r="B1013" s="63" t="s">
        <v>1653</v>
      </c>
      <c r="C1013" s="64" t="s">
        <v>104</v>
      </c>
      <c r="D1013" s="65">
        <v>70391</v>
      </c>
      <c r="E1013" s="66" t="s">
        <v>231</v>
      </c>
      <c r="F1013" s="67" t="s">
        <v>101</v>
      </c>
      <c r="G1013" s="68">
        <v>250</v>
      </c>
      <c r="H1013" s="68">
        <v>1</v>
      </c>
      <c r="I1013" s="69">
        <v>250</v>
      </c>
      <c r="J1013" s="69">
        <v>0.14000000000000001</v>
      </c>
      <c r="K1013" s="69">
        <v>0.47</v>
      </c>
      <c r="L1013" s="69">
        <v>152.5</v>
      </c>
      <c r="M1013" s="69">
        <v>152.5</v>
      </c>
      <c r="N1013" s="40"/>
    </row>
    <row r="1014" spans="1:14" x14ac:dyDescent="0.25">
      <c r="A1014" s="47" t="s">
        <v>4232</v>
      </c>
      <c r="B1014" s="63" t="s">
        <v>1654</v>
      </c>
      <c r="C1014" s="64" t="s">
        <v>104</v>
      </c>
      <c r="D1014" s="65">
        <v>70421</v>
      </c>
      <c r="E1014" s="66" t="s">
        <v>957</v>
      </c>
      <c r="F1014" s="67" t="s">
        <v>358</v>
      </c>
      <c r="G1014" s="68">
        <v>2</v>
      </c>
      <c r="H1014" s="68">
        <v>1</v>
      </c>
      <c r="I1014" s="69">
        <v>2</v>
      </c>
      <c r="J1014" s="69">
        <v>1.56</v>
      </c>
      <c r="K1014" s="69">
        <v>0.3</v>
      </c>
      <c r="L1014" s="69">
        <v>3.72</v>
      </c>
      <c r="M1014" s="69">
        <v>3.72</v>
      </c>
      <c r="N1014" s="40"/>
    </row>
    <row r="1015" spans="1:14" x14ac:dyDescent="0.25">
      <c r="A1015" s="47" t="s">
        <v>4233</v>
      </c>
      <c r="B1015" s="63" t="s">
        <v>1655</v>
      </c>
      <c r="C1015" s="64" t="s">
        <v>104</v>
      </c>
      <c r="D1015" s="65">
        <v>70422</v>
      </c>
      <c r="E1015" s="66" t="s">
        <v>357</v>
      </c>
      <c r="F1015" s="67" t="s">
        <v>358</v>
      </c>
      <c r="G1015" s="68">
        <v>6</v>
      </c>
      <c r="H1015" s="68">
        <v>1</v>
      </c>
      <c r="I1015" s="69">
        <v>6</v>
      </c>
      <c r="J1015" s="69">
        <v>2.35</v>
      </c>
      <c r="K1015" s="69">
        <v>0.3</v>
      </c>
      <c r="L1015" s="69">
        <v>15.9</v>
      </c>
      <c r="M1015" s="69">
        <v>15.9</v>
      </c>
      <c r="N1015" s="40"/>
    </row>
    <row r="1016" spans="1:14" x14ac:dyDescent="0.25">
      <c r="A1016" s="47" t="s">
        <v>4234</v>
      </c>
      <c r="B1016" s="63" t="s">
        <v>1656</v>
      </c>
      <c r="C1016" s="64" t="s">
        <v>104</v>
      </c>
      <c r="D1016" s="65">
        <v>71861</v>
      </c>
      <c r="E1016" s="66" t="s">
        <v>267</v>
      </c>
      <c r="F1016" s="67" t="s">
        <v>101</v>
      </c>
      <c r="G1016" s="68">
        <v>250</v>
      </c>
      <c r="H1016" s="68">
        <v>1</v>
      </c>
      <c r="I1016" s="69">
        <v>250</v>
      </c>
      <c r="J1016" s="69">
        <v>0.1</v>
      </c>
      <c r="K1016" s="69">
        <v>0.3</v>
      </c>
      <c r="L1016" s="69">
        <v>100</v>
      </c>
      <c r="M1016" s="69">
        <v>100</v>
      </c>
      <c r="N1016" s="40"/>
    </row>
    <row r="1017" spans="1:14" ht="24" x14ac:dyDescent="0.3">
      <c r="A1017" s="47" t="s">
        <v>4235</v>
      </c>
      <c r="B1017" s="63" t="s">
        <v>1657</v>
      </c>
      <c r="C1017" s="64" t="s">
        <v>170</v>
      </c>
      <c r="D1017" s="65">
        <v>91844</v>
      </c>
      <c r="E1017" s="70" t="s">
        <v>3192</v>
      </c>
      <c r="F1017" s="67" t="s">
        <v>123</v>
      </c>
      <c r="G1017" s="68">
        <v>36</v>
      </c>
      <c r="H1017" s="68">
        <v>1</v>
      </c>
      <c r="I1017" s="69">
        <v>36</v>
      </c>
      <c r="J1017" s="69">
        <v>2.92</v>
      </c>
      <c r="K1017" s="69">
        <v>2.09</v>
      </c>
      <c r="L1017" s="69">
        <v>180.36</v>
      </c>
      <c r="M1017" s="69">
        <v>180.36</v>
      </c>
      <c r="N1017" s="41"/>
    </row>
    <row r="1018" spans="1:14" ht="24" x14ac:dyDescent="0.3">
      <c r="A1018" s="47" t="s">
        <v>4236</v>
      </c>
      <c r="B1018" s="63" t="s">
        <v>1658</v>
      </c>
      <c r="C1018" s="64" t="s">
        <v>170</v>
      </c>
      <c r="D1018" s="65">
        <v>91854</v>
      </c>
      <c r="E1018" s="66" t="s">
        <v>963</v>
      </c>
      <c r="F1018" s="67" t="s">
        <v>123</v>
      </c>
      <c r="G1018" s="68">
        <v>45</v>
      </c>
      <c r="H1018" s="68">
        <v>1</v>
      </c>
      <c r="I1018" s="69">
        <v>45</v>
      </c>
      <c r="J1018" s="69">
        <v>3.33</v>
      </c>
      <c r="K1018" s="69">
        <v>3.99</v>
      </c>
      <c r="L1018" s="69">
        <v>329.4</v>
      </c>
      <c r="M1018" s="69">
        <v>329.4</v>
      </c>
      <c r="N1018" s="41"/>
    </row>
    <row r="1019" spans="1:14" ht="24" x14ac:dyDescent="0.3">
      <c r="A1019" s="47" t="s">
        <v>4237</v>
      </c>
      <c r="B1019" s="63" t="s">
        <v>1659</v>
      </c>
      <c r="C1019" s="64" t="s">
        <v>170</v>
      </c>
      <c r="D1019" s="65">
        <v>91846</v>
      </c>
      <c r="E1019" s="66" t="s">
        <v>1364</v>
      </c>
      <c r="F1019" s="67" t="s">
        <v>123</v>
      </c>
      <c r="G1019" s="68">
        <v>6</v>
      </c>
      <c r="H1019" s="68">
        <v>1</v>
      </c>
      <c r="I1019" s="69">
        <v>6</v>
      </c>
      <c r="J1019" s="69">
        <v>4.62</v>
      </c>
      <c r="K1019" s="69">
        <v>2.54</v>
      </c>
      <c r="L1019" s="69">
        <v>42.96</v>
      </c>
      <c r="M1019" s="69">
        <v>42.96</v>
      </c>
      <c r="N1019" s="41"/>
    </row>
    <row r="1020" spans="1:14" ht="24" x14ac:dyDescent="0.3">
      <c r="A1020" s="47" t="s">
        <v>4238</v>
      </c>
      <c r="B1020" s="63" t="s">
        <v>1660</v>
      </c>
      <c r="C1020" s="64" t="s">
        <v>170</v>
      </c>
      <c r="D1020" s="65">
        <v>91856</v>
      </c>
      <c r="E1020" s="66" t="s">
        <v>966</v>
      </c>
      <c r="F1020" s="67" t="s">
        <v>123</v>
      </c>
      <c r="G1020" s="68">
        <v>3</v>
      </c>
      <c r="H1020" s="68">
        <v>1</v>
      </c>
      <c r="I1020" s="69">
        <v>3</v>
      </c>
      <c r="J1020" s="69">
        <v>4.93</v>
      </c>
      <c r="K1020" s="69">
        <v>4.41</v>
      </c>
      <c r="L1020" s="69">
        <v>28.02</v>
      </c>
      <c r="M1020" s="69">
        <v>28.02</v>
      </c>
      <c r="N1020" s="41"/>
    </row>
    <row r="1021" spans="1:14" x14ac:dyDescent="0.25">
      <c r="A1021" s="47" t="s">
        <v>4239</v>
      </c>
      <c r="B1021" s="63" t="s">
        <v>1661</v>
      </c>
      <c r="C1021" s="64" t="s">
        <v>104</v>
      </c>
      <c r="D1021" s="65">
        <v>71202</v>
      </c>
      <c r="E1021" s="66" t="s">
        <v>407</v>
      </c>
      <c r="F1021" s="67" t="s">
        <v>123</v>
      </c>
      <c r="G1021" s="68">
        <v>24</v>
      </c>
      <c r="H1021" s="68">
        <v>1</v>
      </c>
      <c r="I1021" s="69">
        <v>24</v>
      </c>
      <c r="J1021" s="69">
        <v>6.49</v>
      </c>
      <c r="K1021" s="69">
        <v>5.92</v>
      </c>
      <c r="L1021" s="69">
        <v>297.83999999999997</v>
      </c>
      <c r="M1021" s="69">
        <v>297.83999999999997</v>
      </c>
      <c r="N1021" s="40"/>
    </row>
    <row r="1022" spans="1:14" x14ac:dyDescent="0.25">
      <c r="A1022" s="47" t="s">
        <v>4240</v>
      </c>
      <c r="B1022" s="63" t="s">
        <v>1662</v>
      </c>
      <c r="C1022" s="64" t="s">
        <v>104</v>
      </c>
      <c r="D1022" s="65">
        <v>71742</v>
      </c>
      <c r="E1022" s="66" t="s">
        <v>436</v>
      </c>
      <c r="F1022" s="67" t="s">
        <v>101</v>
      </c>
      <c r="G1022" s="68">
        <v>8</v>
      </c>
      <c r="H1022" s="68">
        <v>1</v>
      </c>
      <c r="I1022" s="69">
        <v>8</v>
      </c>
      <c r="J1022" s="69">
        <v>1.37</v>
      </c>
      <c r="K1022" s="69">
        <v>1.48</v>
      </c>
      <c r="L1022" s="69">
        <v>22.8</v>
      </c>
      <c r="M1022" s="69">
        <v>22.8</v>
      </c>
      <c r="N1022" s="40"/>
    </row>
    <row r="1023" spans="1:14" x14ac:dyDescent="0.25">
      <c r="A1023" s="47" t="s">
        <v>4241</v>
      </c>
      <c r="B1023" s="63" t="s">
        <v>1663</v>
      </c>
      <c r="C1023" s="64" t="s">
        <v>104</v>
      </c>
      <c r="D1023" s="65">
        <v>71142</v>
      </c>
      <c r="E1023" s="66" t="s">
        <v>403</v>
      </c>
      <c r="F1023" s="67" t="s">
        <v>101</v>
      </c>
      <c r="G1023" s="68">
        <v>4</v>
      </c>
      <c r="H1023" s="68">
        <v>1</v>
      </c>
      <c r="I1023" s="69">
        <v>4</v>
      </c>
      <c r="J1023" s="69">
        <v>3.05</v>
      </c>
      <c r="K1023" s="69">
        <v>3.84</v>
      </c>
      <c r="L1023" s="69">
        <v>27.56</v>
      </c>
      <c r="M1023" s="69">
        <v>27.56</v>
      </c>
      <c r="N1023" s="40"/>
    </row>
    <row r="1024" spans="1:14" x14ac:dyDescent="0.25">
      <c r="A1024" s="47" t="s">
        <v>4242</v>
      </c>
      <c r="B1024" s="63" t="s">
        <v>1664</v>
      </c>
      <c r="C1024" s="64" t="s">
        <v>104</v>
      </c>
      <c r="D1024" s="65">
        <v>71251</v>
      </c>
      <c r="E1024" s="66" t="s">
        <v>251</v>
      </c>
      <c r="F1024" s="67" t="s">
        <v>123</v>
      </c>
      <c r="G1024" s="68">
        <v>45</v>
      </c>
      <c r="H1024" s="68">
        <v>1</v>
      </c>
      <c r="I1024" s="69">
        <v>45</v>
      </c>
      <c r="J1024" s="69">
        <v>6.88</v>
      </c>
      <c r="K1024" s="69">
        <v>8.89</v>
      </c>
      <c r="L1024" s="69">
        <v>709.65</v>
      </c>
      <c r="M1024" s="69">
        <v>709.65</v>
      </c>
      <c r="N1024" s="40"/>
    </row>
    <row r="1025" spans="1:14" x14ac:dyDescent="0.25">
      <c r="A1025" s="47" t="s">
        <v>4243</v>
      </c>
      <c r="B1025" s="63" t="s">
        <v>1665</v>
      </c>
      <c r="C1025" s="64" t="s">
        <v>104</v>
      </c>
      <c r="D1025" s="65">
        <v>71722</v>
      </c>
      <c r="E1025" s="66" t="s">
        <v>265</v>
      </c>
      <c r="F1025" s="67" t="s">
        <v>101</v>
      </c>
      <c r="G1025" s="68">
        <v>15</v>
      </c>
      <c r="H1025" s="68">
        <v>1</v>
      </c>
      <c r="I1025" s="69">
        <v>15</v>
      </c>
      <c r="J1025" s="69">
        <v>1.43</v>
      </c>
      <c r="K1025" s="69">
        <v>1.18</v>
      </c>
      <c r="L1025" s="69">
        <v>39.15</v>
      </c>
      <c r="M1025" s="69">
        <v>39.15</v>
      </c>
      <c r="N1025" s="40"/>
    </row>
    <row r="1026" spans="1:14" x14ac:dyDescent="0.25">
      <c r="A1026" s="47" t="s">
        <v>4244</v>
      </c>
      <c r="B1026" s="63" t="s">
        <v>1666</v>
      </c>
      <c r="C1026" s="64" t="s">
        <v>104</v>
      </c>
      <c r="D1026" s="65">
        <v>71121</v>
      </c>
      <c r="E1026" s="66" t="s">
        <v>320</v>
      </c>
      <c r="F1026" s="67" t="s">
        <v>101</v>
      </c>
      <c r="G1026" s="68">
        <v>8</v>
      </c>
      <c r="H1026" s="68">
        <v>1</v>
      </c>
      <c r="I1026" s="69">
        <v>8</v>
      </c>
      <c r="J1026" s="69">
        <v>3.79</v>
      </c>
      <c r="K1026" s="69">
        <v>3.84</v>
      </c>
      <c r="L1026" s="69">
        <v>61.04</v>
      </c>
      <c r="M1026" s="69">
        <v>61.04</v>
      </c>
      <c r="N1026" s="40"/>
    </row>
    <row r="1027" spans="1:14" x14ac:dyDescent="0.25">
      <c r="A1027" s="47" t="s">
        <v>4245</v>
      </c>
      <c r="B1027" s="63" t="s">
        <v>1667</v>
      </c>
      <c r="C1027" s="64" t="s">
        <v>104</v>
      </c>
      <c r="D1027" s="65">
        <v>71252</v>
      </c>
      <c r="E1027" s="66" t="s">
        <v>1668</v>
      </c>
      <c r="F1027" s="67" t="s">
        <v>123</v>
      </c>
      <c r="G1027" s="68">
        <v>15</v>
      </c>
      <c r="H1027" s="68">
        <v>1</v>
      </c>
      <c r="I1027" s="69">
        <v>15</v>
      </c>
      <c r="J1027" s="69">
        <v>8.5299999999999994</v>
      </c>
      <c r="K1027" s="69">
        <v>11.85</v>
      </c>
      <c r="L1027" s="69">
        <v>305.7</v>
      </c>
      <c r="M1027" s="69">
        <v>305.7</v>
      </c>
      <c r="N1027" s="40"/>
    </row>
    <row r="1028" spans="1:14" x14ac:dyDescent="0.25">
      <c r="A1028" s="47" t="s">
        <v>4246</v>
      </c>
      <c r="B1028" s="63" t="s">
        <v>1669</v>
      </c>
      <c r="C1028" s="64" t="s">
        <v>104</v>
      </c>
      <c r="D1028" s="65">
        <v>71721</v>
      </c>
      <c r="E1028" s="66" t="s">
        <v>1670</v>
      </c>
      <c r="F1028" s="67" t="s">
        <v>101</v>
      </c>
      <c r="G1028" s="68">
        <v>5</v>
      </c>
      <c r="H1028" s="68">
        <v>1</v>
      </c>
      <c r="I1028" s="69">
        <v>5</v>
      </c>
      <c r="J1028" s="69">
        <v>1.91</v>
      </c>
      <c r="K1028" s="69">
        <v>1.77</v>
      </c>
      <c r="L1028" s="69">
        <v>18.399999999999999</v>
      </c>
      <c r="M1028" s="69">
        <v>18.399999999999999</v>
      </c>
      <c r="N1028" s="40"/>
    </row>
    <row r="1029" spans="1:14" x14ac:dyDescent="0.25">
      <c r="A1029" s="47" t="s">
        <v>4247</v>
      </c>
      <c r="B1029" s="63" t="s">
        <v>1671</v>
      </c>
      <c r="C1029" s="64" t="s">
        <v>104</v>
      </c>
      <c r="D1029" s="65">
        <v>71122</v>
      </c>
      <c r="E1029" s="66" t="s">
        <v>1672</v>
      </c>
      <c r="F1029" s="67" t="s">
        <v>101</v>
      </c>
      <c r="G1029" s="68">
        <v>1</v>
      </c>
      <c r="H1029" s="68">
        <v>1</v>
      </c>
      <c r="I1029" s="69">
        <v>1</v>
      </c>
      <c r="J1029" s="69">
        <v>4.43</v>
      </c>
      <c r="K1029" s="69">
        <v>4.1399999999999997</v>
      </c>
      <c r="L1029" s="69">
        <v>8.57</v>
      </c>
      <c r="M1029" s="69">
        <v>8.57</v>
      </c>
      <c r="N1029" s="40"/>
    </row>
    <row r="1030" spans="1:14" ht="24" x14ac:dyDescent="0.3">
      <c r="A1030" s="47" t="s">
        <v>4248</v>
      </c>
      <c r="B1030" s="63" t="s">
        <v>1673</v>
      </c>
      <c r="C1030" s="64" t="s">
        <v>170</v>
      </c>
      <c r="D1030" s="65">
        <v>91939</v>
      </c>
      <c r="E1030" s="66" t="s">
        <v>238</v>
      </c>
      <c r="F1030" s="67" t="s">
        <v>101</v>
      </c>
      <c r="G1030" s="68">
        <v>2</v>
      </c>
      <c r="H1030" s="68">
        <v>1</v>
      </c>
      <c r="I1030" s="69">
        <v>2</v>
      </c>
      <c r="J1030" s="69">
        <v>7</v>
      </c>
      <c r="K1030" s="69">
        <v>16.420000000000002</v>
      </c>
      <c r="L1030" s="69">
        <v>46.84</v>
      </c>
      <c r="M1030" s="69">
        <v>46.84</v>
      </c>
      <c r="N1030" s="41"/>
    </row>
    <row r="1031" spans="1:14" ht="24" x14ac:dyDescent="0.3">
      <c r="A1031" s="47" t="s">
        <v>4249</v>
      </c>
      <c r="B1031" s="63" t="s">
        <v>1674</v>
      </c>
      <c r="C1031" s="64" t="s">
        <v>170</v>
      </c>
      <c r="D1031" s="65">
        <v>91940</v>
      </c>
      <c r="E1031" s="70" t="s">
        <v>3152</v>
      </c>
      <c r="F1031" s="67" t="s">
        <v>101</v>
      </c>
      <c r="G1031" s="68">
        <v>35</v>
      </c>
      <c r="H1031" s="68">
        <v>1</v>
      </c>
      <c r="I1031" s="69">
        <v>35</v>
      </c>
      <c r="J1031" s="69">
        <v>4.42</v>
      </c>
      <c r="K1031" s="69">
        <v>8.7200000000000006</v>
      </c>
      <c r="L1031" s="69">
        <v>459.9</v>
      </c>
      <c r="M1031" s="69">
        <v>459.9</v>
      </c>
      <c r="N1031" s="41"/>
    </row>
    <row r="1032" spans="1:14" ht="24" x14ac:dyDescent="0.3">
      <c r="A1032" s="47" t="s">
        <v>4250</v>
      </c>
      <c r="B1032" s="63" t="s">
        <v>1675</v>
      </c>
      <c r="C1032" s="64" t="s">
        <v>170</v>
      </c>
      <c r="D1032" s="65">
        <v>91941</v>
      </c>
      <c r="E1032" s="70" t="s">
        <v>3197</v>
      </c>
      <c r="F1032" s="67" t="s">
        <v>101</v>
      </c>
      <c r="G1032" s="68">
        <v>5</v>
      </c>
      <c r="H1032" s="68">
        <v>1</v>
      </c>
      <c r="I1032" s="69">
        <v>5</v>
      </c>
      <c r="J1032" s="69">
        <v>3.13</v>
      </c>
      <c r="K1032" s="69">
        <v>4.97</v>
      </c>
      <c r="L1032" s="69">
        <v>40.5</v>
      </c>
      <c r="M1032" s="69">
        <v>40.5</v>
      </c>
      <c r="N1032" s="41"/>
    </row>
    <row r="1033" spans="1:14" x14ac:dyDescent="0.25">
      <c r="A1033" s="47" t="s">
        <v>4251</v>
      </c>
      <c r="B1033" s="63" t="s">
        <v>1676</v>
      </c>
      <c r="C1033" s="64" t="s">
        <v>104</v>
      </c>
      <c r="D1033" s="65">
        <v>70680</v>
      </c>
      <c r="E1033" s="66" t="s">
        <v>972</v>
      </c>
      <c r="F1033" s="67" t="s">
        <v>101</v>
      </c>
      <c r="G1033" s="68">
        <v>4</v>
      </c>
      <c r="H1033" s="68">
        <v>1</v>
      </c>
      <c r="I1033" s="69">
        <v>4</v>
      </c>
      <c r="J1033" s="69">
        <v>2.17</v>
      </c>
      <c r="K1033" s="69">
        <v>4.45</v>
      </c>
      <c r="L1033" s="69">
        <v>26.48</v>
      </c>
      <c r="M1033" s="69">
        <v>26.48</v>
      </c>
      <c r="N1033" s="40"/>
    </row>
    <row r="1034" spans="1:14" x14ac:dyDescent="0.25">
      <c r="A1034" s="47" t="s">
        <v>4252</v>
      </c>
      <c r="B1034" s="63" t="s">
        <v>1677</v>
      </c>
      <c r="C1034" s="64" t="s">
        <v>104</v>
      </c>
      <c r="D1034" s="65">
        <v>70682</v>
      </c>
      <c r="E1034" s="66" t="s">
        <v>974</v>
      </c>
      <c r="F1034" s="67" t="s">
        <v>101</v>
      </c>
      <c r="G1034" s="68">
        <v>7</v>
      </c>
      <c r="H1034" s="68">
        <v>1</v>
      </c>
      <c r="I1034" s="69">
        <v>7</v>
      </c>
      <c r="J1034" s="69">
        <v>4.66</v>
      </c>
      <c r="K1034" s="69">
        <v>4.45</v>
      </c>
      <c r="L1034" s="69">
        <v>63.77</v>
      </c>
      <c r="M1034" s="69">
        <v>63.77</v>
      </c>
      <c r="N1034" s="40"/>
    </row>
    <row r="1035" spans="1:14" x14ac:dyDescent="0.25">
      <c r="A1035" s="47" t="s">
        <v>4253</v>
      </c>
      <c r="B1035" s="63" t="s">
        <v>1678</v>
      </c>
      <c r="C1035" s="64" t="s">
        <v>104</v>
      </c>
      <c r="D1035" s="65">
        <v>70929</v>
      </c>
      <c r="E1035" s="66" t="s">
        <v>243</v>
      </c>
      <c r="F1035" s="67" t="s">
        <v>101</v>
      </c>
      <c r="G1035" s="68">
        <v>20</v>
      </c>
      <c r="H1035" s="68">
        <v>1</v>
      </c>
      <c r="I1035" s="69">
        <v>20</v>
      </c>
      <c r="J1035" s="69">
        <v>7.04</v>
      </c>
      <c r="K1035" s="69">
        <v>10.07</v>
      </c>
      <c r="L1035" s="69">
        <v>342.2</v>
      </c>
      <c r="M1035" s="69">
        <v>342.2</v>
      </c>
      <c r="N1035" s="40"/>
    </row>
    <row r="1036" spans="1:14" x14ac:dyDescent="0.25">
      <c r="A1036" s="47" t="s">
        <v>4254</v>
      </c>
      <c r="B1036" s="63" t="s">
        <v>1679</v>
      </c>
      <c r="C1036" s="64" t="s">
        <v>104</v>
      </c>
      <c r="D1036" s="65">
        <v>70563</v>
      </c>
      <c r="E1036" s="66" t="s">
        <v>976</v>
      </c>
      <c r="F1036" s="67" t="s">
        <v>123</v>
      </c>
      <c r="G1036" s="68">
        <v>650</v>
      </c>
      <c r="H1036" s="68">
        <v>1</v>
      </c>
      <c r="I1036" s="69">
        <v>650</v>
      </c>
      <c r="J1036" s="69">
        <v>2.04</v>
      </c>
      <c r="K1036" s="69">
        <v>1.62</v>
      </c>
      <c r="L1036" s="69">
        <v>2379</v>
      </c>
      <c r="M1036" s="69">
        <v>2379</v>
      </c>
      <c r="N1036" s="40"/>
    </row>
    <row r="1037" spans="1:14" x14ac:dyDescent="0.25">
      <c r="A1037" s="47" t="s">
        <v>4255</v>
      </c>
      <c r="B1037" s="63" t="s">
        <v>1680</v>
      </c>
      <c r="C1037" s="64" t="s">
        <v>104</v>
      </c>
      <c r="D1037" s="65">
        <v>70564</v>
      </c>
      <c r="E1037" s="66" t="s">
        <v>1681</v>
      </c>
      <c r="F1037" s="67" t="s">
        <v>123</v>
      </c>
      <c r="G1037" s="68">
        <v>70</v>
      </c>
      <c r="H1037" s="68">
        <v>1</v>
      </c>
      <c r="I1037" s="69">
        <v>70</v>
      </c>
      <c r="J1037" s="69">
        <v>3.59</v>
      </c>
      <c r="K1037" s="69">
        <v>1.77</v>
      </c>
      <c r="L1037" s="69">
        <v>375.2</v>
      </c>
      <c r="M1037" s="69">
        <v>375.2</v>
      </c>
      <c r="N1037" s="40"/>
    </row>
    <row r="1038" spans="1:14" x14ac:dyDescent="0.25">
      <c r="A1038" s="47" t="s">
        <v>4256</v>
      </c>
      <c r="B1038" s="63" t="s">
        <v>1682</v>
      </c>
      <c r="C1038" s="64" t="s">
        <v>104</v>
      </c>
      <c r="D1038" s="65">
        <v>70582</v>
      </c>
      <c r="E1038" s="66" t="s">
        <v>166</v>
      </c>
      <c r="F1038" s="67" t="s">
        <v>123</v>
      </c>
      <c r="G1038" s="68">
        <v>100</v>
      </c>
      <c r="H1038" s="68">
        <v>1</v>
      </c>
      <c r="I1038" s="69">
        <v>100</v>
      </c>
      <c r="J1038" s="69">
        <v>5.23</v>
      </c>
      <c r="K1038" s="69">
        <v>1.77</v>
      </c>
      <c r="L1038" s="69">
        <v>700</v>
      </c>
      <c r="M1038" s="69">
        <v>700</v>
      </c>
      <c r="N1038" s="40"/>
    </row>
    <row r="1039" spans="1:14" x14ac:dyDescent="0.25">
      <c r="A1039" s="47" t="s">
        <v>4257</v>
      </c>
      <c r="B1039" s="63" t="s">
        <v>1683</v>
      </c>
      <c r="C1039" s="64" t="s">
        <v>104</v>
      </c>
      <c r="D1039" s="65">
        <v>72578</v>
      </c>
      <c r="E1039" s="66" t="s">
        <v>978</v>
      </c>
      <c r="F1039" s="67" t="s">
        <v>101</v>
      </c>
      <c r="G1039" s="68">
        <v>5</v>
      </c>
      <c r="H1039" s="68">
        <v>1</v>
      </c>
      <c r="I1039" s="69">
        <v>5</v>
      </c>
      <c r="J1039" s="69">
        <v>6.71</v>
      </c>
      <c r="K1039" s="69">
        <v>8.6</v>
      </c>
      <c r="L1039" s="69">
        <v>76.55</v>
      </c>
      <c r="M1039" s="69">
        <v>76.55</v>
      </c>
      <c r="N1039" s="40"/>
    </row>
    <row r="1040" spans="1:14" x14ac:dyDescent="0.25">
      <c r="A1040" s="47" t="s">
        <v>4258</v>
      </c>
      <c r="B1040" s="63" t="s">
        <v>1684</v>
      </c>
      <c r="C1040" s="64" t="s">
        <v>104</v>
      </c>
      <c r="D1040" s="65">
        <v>72578</v>
      </c>
      <c r="E1040" s="66" t="s">
        <v>978</v>
      </c>
      <c r="F1040" s="67" t="s">
        <v>101</v>
      </c>
      <c r="G1040" s="68">
        <v>22</v>
      </c>
      <c r="H1040" s="68">
        <v>1</v>
      </c>
      <c r="I1040" s="69">
        <v>22</v>
      </c>
      <c r="J1040" s="69">
        <v>6.71</v>
      </c>
      <c r="K1040" s="69">
        <v>8.6</v>
      </c>
      <c r="L1040" s="69">
        <v>336.82</v>
      </c>
      <c r="M1040" s="69">
        <v>336.82</v>
      </c>
      <c r="N1040" s="40"/>
    </row>
    <row r="1041" spans="1:14" x14ac:dyDescent="0.25">
      <c r="A1041" s="47" t="s">
        <v>4259</v>
      </c>
      <c r="B1041" s="63" t="s">
        <v>1685</v>
      </c>
      <c r="C1041" s="64" t="s">
        <v>104</v>
      </c>
      <c r="D1041" s="65">
        <v>72585</v>
      </c>
      <c r="E1041" s="66" t="s">
        <v>1395</v>
      </c>
      <c r="F1041" s="67" t="s">
        <v>101</v>
      </c>
      <c r="G1041" s="68">
        <v>3</v>
      </c>
      <c r="H1041" s="68">
        <v>1</v>
      </c>
      <c r="I1041" s="69">
        <v>3</v>
      </c>
      <c r="J1041" s="69">
        <v>9.82</v>
      </c>
      <c r="K1041" s="69">
        <v>8.6</v>
      </c>
      <c r="L1041" s="69">
        <v>55.26</v>
      </c>
      <c r="M1041" s="69">
        <v>55.26</v>
      </c>
      <c r="N1041" s="40"/>
    </row>
    <row r="1042" spans="1:14" ht="24" x14ac:dyDescent="0.3">
      <c r="A1042" s="47" t="s">
        <v>4260</v>
      </c>
      <c r="B1042" s="63" t="s">
        <v>1686</v>
      </c>
      <c r="C1042" s="64" t="s">
        <v>170</v>
      </c>
      <c r="D1042" s="65">
        <v>91990</v>
      </c>
      <c r="E1042" s="70" t="s">
        <v>3198</v>
      </c>
      <c r="F1042" s="67" t="s">
        <v>101</v>
      </c>
      <c r="G1042" s="68">
        <v>1</v>
      </c>
      <c r="H1042" s="68">
        <v>1</v>
      </c>
      <c r="I1042" s="69">
        <v>1</v>
      </c>
      <c r="J1042" s="69">
        <v>10.8</v>
      </c>
      <c r="K1042" s="69">
        <v>15.13</v>
      </c>
      <c r="L1042" s="69">
        <v>25.93</v>
      </c>
      <c r="M1042" s="69">
        <v>25.93</v>
      </c>
      <c r="N1042" s="41"/>
    </row>
    <row r="1043" spans="1:14" x14ac:dyDescent="0.25">
      <c r="A1043" s="47" t="s">
        <v>4261</v>
      </c>
      <c r="B1043" s="63" t="s">
        <v>1687</v>
      </c>
      <c r="C1043" s="64" t="s">
        <v>104</v>
      </c>
      <c r="D1043" s="65">
        <v>72585</v>
      </c>
      <c r="E1043" s="66" t="s">
        <v>1395</v>
      </c>
      <c r="F1043" s="67" t="s">
        <v>101</v>
      </c>
      <c r="G1043" s="68">
        <v>1</v>
      </c>
      <c r="H1043" s="68">
        <v>1</v>
      </c>
      <c r="I1043" s="69">
        <v>1</v>
      </c>
      <c r="J1043" s="69">
        <v>9.82</v>
      </c>
      <c r="K1043" s="69">
        <v>8.6</v>
      </c>
      <c r="L1043" s="69">
        <v>18.420000000000002</v>
      </c>
      <c r="M1043" s="69">
        <v>18.420000000000002</v>
      </c>
      <c r="N1043" s="40"/>
    </row>
    <row r="1044" spans="1:14" ht="24" x14ac:dyDescent="0.3">
      <c r="A1044" s="47" t="s">
        <v>4262</v>
      </c>
      <c r="B1044" s="63" t="s">
        <v>1688</v>
      </c>
      <c r="C1044" s="64" t="s">
        <v>170</v>
      </c>
      <c r="D1044" s="65">
        <v>91961</v>
      </c>
      <c r="E1044" s="70" t="s">
        <v>3199</v>
      </c>
      <c r="F1044" s="67" t="s">
        <v>101</v>
      </c>
      <c r="G1044" s="68">
        <v>2</v>
      </c>
      <c r="H1044" s="68">
        <v>1</v>
      </c>
      <c r="I1044" s="69">
        <v>2</v>
      </c>
      <c r="J1044" s="69">
        <v>23.23</v>
      </c>
      <c r="K1044" s="69">
        <v>20.72</v>
      </c>
      <c r="L1044" s="69">
        <v>87.9</v>
      </c>
      <c r="M1044" s="69">
        <v>87.9</v>
      </c>
      <c r="N1044" s="41"/>
    </row>
    <row r="1045" spans="1:14" x14ac:dyDescent="0.25">
      <c r="A1045" s="47" t="s">
        <v>4263</v>
      </c>
      <c r="B1045" s="63" t="s">
        <v>1689</v>
      </c>
      <c r="C1045" s="64" t="s">
        <v>104</v>
      </c>
      <c r="D1045" s="65">
        <v>71440</v>
      </c>
      <c r="E1045" s="66" t="s">
        <v>981</v>
      </c>
      <c r="F1045" s="67" t="s">
        <v>101</v>
      </c>
      <c r="G1045" s="68">
        <v>9</v>
      </c>
      <c r="H1045" s="68">
        <v>1</v>
      </c>
      <c r="I1045" s="69">
        <v>9</v>
      </c>
      <c r="J1045" s="69">
        <v>6.37</v>
      </c>
      <c r="K1045" s="69">
        <v>6.22</v>
      </c>
      <c r="L1045" s="69">
        <v>113.31</v>
      </c>
      <c r="M1045" s="69">
        <v>113.31</v>
      </c>
      <c r="N1045" s="40"/>
    </row>
    <row r="1046" spans="1:14" x14ac:dyDescent="0.25">
      <c r="A1046" s="47" t="s">
        <v>4264</v>
      </c>
      <c r="B1046" s="63" t="s">
        <v>1690</v>
      </c>
      <c r="C1046" s="64" t="s">
        <v>104</v>
      </c>
      <c r="D1046" s="65">
        <v>71441</v>
      </c>
      <c r="E1046" s="66" t="s">
        <v>257</v>
      </c>
      <c r="F1046" s="67" t="s">
        <v>101</v>
      </c>
      <c r="G1046" s="68">
        <v>1</v>
      </c>
      <c r="H1046" s="68">
        <v>1</v>
      </c>
      <c r="I1046" s="69">
        <v>1</v>
      </c>
      <c r="J1046" s="69">
        <v>9.19</v>
      </c>
      <c r="K1046" s="69">
        <v>10.97</v>
      </c>
      <c r="L1046" s="69">
        <v>20.16</v>
      </c>
      <c r="M1046" s="69">
        <v>20.16</v>
      </c>
      <c r="N1046" s="40"/>
    </row>
    <row r="1047" spans="1:14" x14ac:dyDescent="0.25">
      <c r="A1047" s="47" t="s">
        <v>4265</v>
      </c>
      <c r="B1047" s="63" t="s">
        <v>1691</v>
      </c>
      <c r="C1047" s="64" t="s">
        <v>104</v>
      </c>
      <c r="D1047" s="65">
        <v>70645</v>
      </c>
      <c r="E1047" s="66" t="s">
        <v>984</v>
      </c>
      <c r="F1047" s="67" t="s">
        <v>101</v>
      </c>
      <c r="G1047" s="68">
        <v>1</v>
      </c>
      <c r="H1047" s="68">
        <v>1</v>
      </c>
      <c r="I1047" s="69">
        <v>1</v>
      </c>
      <c r="J1047" s="69">
        <v>22.56</v>
      </c>
      <c r="K1047" s="69">
        <v>20.75</v>
      </c>
      <c r="L1047" s="69">
        <v>43.31</v>
      </c>
      <c r="M1047" s="69">
        <v>43.31</v>
      </c>
      <c r="N1047" s="40"/>
    </row>
    <row r="1048" spans="1:14" x14ac:dyDescent="0.3">
      <c r="A1048" s="47" t="s">
        <v>4266</v>
      </c>
      <c r="B1048" s="63" t="s">
        <v>1692</v>
      </c>
      <c r="C1048" s="64" t="s">
        <v>170</v>
      </c>
      <c r="D1048" s="65">
        <v>100903</v>
      </c>
      <c r="E1048" s="66" t="s">
        <v>1693</v>
      </c>
      <c r="F1048" s="67" t="s">
        <v>101</v>
      </c>
      <c r="G1048" s="68">
        <v>46</v>
      </c>
      <c r="H1048" s="68">
        <v>1</v>
      </c>
      <c r="I1048" s="69">
        <v>46</v>
      </c>
      <c r="J1048" s="69">
        <v>18.25</v>
      </c>
      <c r="K1048" s="69">
        <v>5.63</v>
      </c>
      <c r="L1048" s="69">
        <v>1098.48</v>
      </c>
      <c r="M1048" s="69">
        <v>1098.48</v>
      </c>
      <c r="N1048" s="41"/>
    </row>
    <row r="1049" spans="1:14" ht="24" x14ac:dyDescent="0.3">
      <c r="A1049" s="47" t="s">
        <v>4267</v>
      </c>
      <c r="B1049" s="63" t="s">
        <v>1694</v>
      </c>
      <c r="C1049" s="64" t="s">
        <v>270</v>
      </c>
      <c r="D1049" s="77" t="s">
        <v>988</v>
      </c>
      <c r="E1049" s="70" t="s">
        <v>3194</v>
      </c>
      <c r="F1049" s="67" t="s">
        <v>101</v>
      </c>
      <c r="G1049" s="68">
        <v>23</v>
      </c>
      <c r="H1049" s="68">
        <v>1</v>
      </c>
      <c r="I1049" s="69">
        <v>23</v>
      </c>
      <c r="J1049" s="69">
        <v>76.209999999999994</v>
      </c>
      <c r="K1049" s="69">
        <v>11.46</v>
      </c>
      <c r="L1049" s="69">
        <v>2016.41</v>
      </c>
      <c r="M1049" s="69">
        <v>2016.41</v>
      </c>
      <c r="N1049" s="41"/>
    </row>
    <row r="1050" spans="1:14" x14ac:dyDescent="0.3">
      <c r="A1050" s="47" t="s">
        <v>4268</v>
      </c>
      <c r="B1050" s="63" t="s">
        <v>1695</v>
      </c>
      <c r="C1050" s="64" t="s">
        <v>170</v>
      </c>
      <c r="D1050" s="65">
        <v>97610</v>
      </c>
      <c r="E1050" s="66" t="s">
        <v>261</v>
      </c>
      <c r="F1050" s="67" t="s">
        <v>101</v>
      </c>
      <c r="G1050" s="68">
        <v>4</v>
      </c>
      <c r="H1050" s="68">
        <v>1</v>
      </c>
      <c r="I1050" s="69">
        <v>4</v>
      </c>
      <c r="J1050" s="69">
        <v>9.68</v>
      </c>
      <c r="K1050" s="69">
        <v>3.77</v>
      </c>
      <c r="L1050" s="69">
        <v>53.8</v>
      </c>
      <c r="M1050" s="69">
        <v>53.8</v>
      </c>
      <c r="N1050" s="41"/>
    </row>
    <row r="1051" spans="1:14" x14ac:dyDescent="0.25">
      <c r="A1051" s="47" t="s">
        <v>4269</v>
      </c>
      <c r="B1051" s="63" t="s">
        <v>1696</v>
      </c>
      <c r="C1051" s="64" t="s">
        <v>104</v>
      </c>
      <c r="D1051" s="65">
        <v>71688</v>
      </c>
      <c r="E1051" s="66" t="s">
        <v>991</v>
      </c>
      <c r="F1051" s="67" t="s">
        <v>101</v>
      </c>
      <c r="G1051" s="68">
        <v>4</v>
      </c>
      <c r="H1051" s="68">
        <v>1</v>
      </c>
      <c r="I1051" s="69">
        <v>4</v>
      </c>
      <c r="J1051" s="69">
        <v>52.52</v>
      </c>
      <c r="K1051" s="69">
        <v>9.56</v>
      </c>
      <c r="L1051" s="69">
        <v>248.32</v>
      </c>
      <c r="M1051" s="69">
        <v>248.32</v>
      </c>
      <c r="N1051" s="40"/>
    </row>
    <row r="1052" spans="1:14" ht="24" x14ac:dyDescent="0.3">
      <c r="A1052" s="47" t="s">
        <v>4270</v>
      </c>
      <c r="B1052" s="63" t="s">
        <v>1697</v>
      </c>
      <c r="C1052" s="64" t="s">
        <v>170</v>
      </c>
      <c r="D1052" s="65">
        <v>97606</v>
      </c>
      <c r="E1052" s="66" t="s">
        <v>1698</v>
      </c>
      <c r="F1052" s="67" t="s">
        <v>101</v>
      </c>
      <c r="G1052" s="68">
        <v>2</v>
      </c>
      <c r="H1052" s="68">
        <v>1</v>
      </c>
      <c r="I1052" s="69">
        <v>2</v>
      </c>
      <c r="J1052" s="69">
        <v>69.66</v>
      </c>
      <c r="K1052" s="69">
        <v>10.77</v>
      </c>
      <c r="L1052" s="69">
        <v>160.86000000000001</v>
      </c>
      <c r="M1052" s="69">
        <v>160.86000000000001</v>
      </c>
      <c r="N1052" s="41"/>
    </row>
    <row r="1053" spans="1:14" x14ac:dyDescent="0.3">
      <c r="A1053" s="47" t="s">
        <v>4271</v>
      </c>
      <c r="B1053" s="63" t="s">
        <v>1699</v>
      </c>
      <c r="C1053" s="64" t="s">
        <v>170</v>
      </c>
      <c r="D1053" s="65">
        <v>97610</v>
      </c>
      <c r="E1053" s="66" t="s">
        <v>261</v>
      </c>
      <c r="F1053" s="67" t="s">
        <v>101</v>
      </c>
      <c r="G1053" s="68">
        <v>2</v>
      </c>
      <c r="H1053" s="68">
        <v>1</v>
      </c>
      <c r="I1053" s="69">
        <v>2</v>
      </c>
      <c r="J1053" s="69">
        <v>9.68</v>
      </c>
      <c r="K1053" s="69">
        <v>3.77</v>
      </c>
      <c r="L1053" s="69">
        <v>26.9</v>
      </c>
      <c r="M1053" s="69">
        <v>26.9</v>
      </c>
      <c r="N1053" s="41"/>
    </row>
    <row r="1054" spans="1:14" x14ac:dyDescent="0.25">
      <c r="A1054" s="47" t="s">
        <v>4272</v>
      </c>
      <c r="B1054" s="63" t="s">
        <v>1700</v>
      </c>
      <c r="C1054" s="64" t="s">
        <v>270</v>
      </c>
      <c r="D1054" s="77" t="s">
        <v>271</v>
      </c>
      <c r="E1054" s="66" t="s">
        <v>272</v>
      </c>
      <c r="F1054" s="67" t="s">
        <v>101</v>
      </c>
      <c r="G1054" s="68">
        <v>3</v>
      </c>
      <c r="H1054" s="68">
        <v>1</v>
      </c>
      <c r="I1054" s="69">
        <v>3</v>
      </c>
      <c r="J1054" s="69">
        <v>39.14</v>
      </c>
      <c r="K1054" s="69">
        <v>9.36</v>
      </c>
      <c r="L1054" s="69">
        <v>145.5</v>
      </c>
      <c r="M1054" s="69">
        <v>145.5</v>
      </c>
      <c r="N1054" s="40"/>
    </row>
    <row r="1055" spans="1:14" ht="36" x14ac:dyDescent="0.3">
      <c r="A1055" s="47" t="s">
        <v>4273</v>
      </c>
      <c r="B1055" s="63" t="s">
        <v>1701</v>
      </c>
      <c r="C1055" s="64" t="s">
        <v>170</v>
      </c>
      <c r="D1055" s="65">
        <v>101879</v>
      </c>
      <c r="E1055" s="70" t="s">
        <v>3200</v>
      </c>
      <c r="F1055" s="67" t="s">
        <v>101</v>
      </c>
      <c r="G1055" s="68">
        <v>1</v>
      </c>
      <c r="H1055" s="68">
        <v>1</v>
      </c>
      <c r="I1055" s="69">
        <v>1</v>
      </c>
      <c r="J1055" s="69">
        <v>431.87</v>
      </c>
      <c r="K1055" s="69">
        <v>17.559999999999999</v>
      </c>
      <c r="L1055" s="69">
        <v>449.43</v>
      </c>
      <c r="M1055" s="69">
        <v>449.43</v>
      </c>
      <c r="N1055" s="41"/>
    </row>
    <row r="1056" spans="1:14" x14ac:dyDescent="0.25">
      <c r="A1056" s="47" t="s">
        <v>4274</v>
      </c>
      <c r="B1056" s="63" t="s">
        <v>1702</v>
      </c>
      <c r="C1056" s="64" t="s">
        <v>104</v>
      </c>
      <c r="D1056" s="65">
        <v>71174</v>
      </c>
      <c r="E1056" s="66" t="s">
        <v>1413</v>
      </c>
      <c r="F1056" s="67" t="s">
        <v>101</v>
      </c>
      <c r="G1056" s="68">
        <v>1</v>
      </c>
      <c r="H1056" s="68">
        <v>1</v>
      </c>
      <c r="I1056" s="69">
        <v>1</v>
      </c>
      <c r="J1056" s="69">
        <v>64.05</v>
      </c>
      <c r="K1056" s="69">
        <v>26.68</v>
      </c>
      <c r="L1056" s="69">
        <v>90.73</v>
      </c>
      <c r="M1056" s="69">
        <v>90.73</v>
      </c>
      <c r="N1056" s="40"/>
    </row>
    <row r="1057" spans="1:14" ht="24" x14ac:dyDescent="0.3">
      <c r="A1057" s="47" t="s">
        <v>4275</v>
      </c>
      <c r="B1057" s="63" t="s">
        <v>1703</v>
      </c>
      <c r="C1057" s="64" t="s">
        <v>170</v>
      </c>
      <c r="D1057" s="65">
        <v>93653</v>
      </c>
      <c r="E1057" s="66" t="s">
        <v>995</v>
      </c>
      <c r="F1057" s="67" t="s">
        <v>101</v>
      </c>
      <c r="G1057" s="68">
        <v>1</v>
      </c>
      <c r="H1057" s="68">
        <v>1</v>
      </c>
      <c r="I1057" s="69">
        <v>1</v>
      </c>
      <c r="J1057" s="69">
        <v>8.1199999999999992</v>
      </c>
      <c r="K1057" s="69">
        <v>1.01</v>
      </c>
      <c r="L1057" s="69">
        <v>9.1300000000000008</v>
      </c>
      <c r="M1057" s="69">
        <v>9.1300000000000008</v>
      </c>
      <c r="N1057" s="41"/>
    </row>
    <row r="1058" spans="1:14" ht="24" x14ac:dyDescent="0.3">
      <c r="A1058" s="47" t="s">
        <v>4276</v>
      </c>
      <c r="B1058" s="63" t="s">
        <v>1704</v>
      </c>
      <c r="C1058" s="64" t="s">
        <v>170</v>
      </c>
      <c r="D1058" s="65">
        <v>93654</v>
      </c>
      <c r="E1058" s="66" t="s">
        <v>249</v>
      </c>
      <c r="F1058" s="67" t="s">
        <v>101</v>
      </c>
      <c r="G1058" s="68">
        <v>6</v>
      </c>
      <c r="H1058" s="68">
        <v>1</v>
      </c>
      <c r="I1058" s="69">
        <v>6</v>
      </c>
      <c r="J1058" s="69">
        <v>8.24</v>
      </c>
      <c r="K1058" s="69">
        <v>1.38</v>
      </c>
      <c r="L1058" s="69">
        <v>57.72</v>
      </c>
      <c r="M1058" s="69">
        <v>57.72</v>
      </c>
      <c r="N1058" s="41"/>
    </row>
    <row r="1059" spans="1:14" ht="24" x14ac:dyDescent="0.3">
      <c r="A1059" s="47" t="s">
        <v>4277</v>
      </c>
      <c r="B1059" s="63" t="s">
        <v>1705</v>
      </c>
      <c r="C1059" s="64" t="s">
        <v>170</v>
      </c>
      <c r="D1059" s="65">
        <v>93656</v>
      </c>
      <c r="E1059" s="66" t="s">
        <v>1706</v>
      </c>
      <c r="F1059" s="67" t="s">
        <v>101</v>
      </c>
      <c r="G1059" s="68">
        <v>5</v>
      </c>
      <c r="H1059" s="68">
        <v>1</v>
      </c>
      <c r="I1059" s="69">
        <v>5</v>
      </c>
      <c r="J1059" s="69">
        <v>8.65</v>
      </c>
      <c r="K1059" s="69">
        <v>1.96</v>
      </c>
      <c r="L1059" s="69">
        <v>53.05</v>
      </c>
      <c r="M1059" s="69">
        <v>53.05</v>
      </c>
      <c r="N1059" s="41"/>
    </row>
    <row r="1060" spans="1:14" x14ac:dyDescent="0.25">
      <c r="A1060" s="47" t="s">
        <v>4278</v>
      </c>
      <c r="B1060" s="63" t="s">
        <v>1707</v>
      </c>
      <c r="C1060" s="64" t="s">
        <v>104</v>
      </c>
      <c r="D1060" s="65">
        <v>71450</v>
      </c>
      <c r="E1060" s="66" t="s">
        <v>998</v>
      </c>
      <c r="F1060" s="67" t="s">
        <v>101</v>
      </c>
      <c r="G1060" s="68">
        <v>6</v>
      </c>
      <c r="H1060" s="68">
        <v>1</v>
      </c>
      <c r="I1060" s="69">
        <v>6</v>
      </c>
      <c r="J1060" s="69">
        <v>120.83</v>
      </c>
      <c r="K1060" s="69">
        <v>17.79</v>
      </c>
      <c r="L1060" s="69">
        <v>831.72</v>
      </c>
      <c r="M1060" s="69">
        <v>831.72</v>
      </c>
      <c r="N1060" s="40"/>
    </row>
    <row r="1061" spans="1:14" x14ac:dyDescent="0.25">
      <c r="A1061" s="47" t="s">
        <v>4279</v>
      </c>
      <c r="B1061" s="63" t="s">
        <v>1708</v>
      </c>
      <c r="C1061" s="64" t="s">
        <v>104</v>
      </c>
      <c r="D1061" s="65">
        <v>71321</v>
      </c>
      <c r="E1061" s="66" t="s">
        <v>415</v>
      </c>
      <c r="F1061" s="67" t="s">
        <v>101</v>
      </c>
      <c r="G1061" s="68">
        <v>1</v>
      </c>
      <c r="H1061" s="68">
        <v>1</v>
      </c>
      <c r="I1061" s="69">
        <v>1</v>
      </c>
      <c r="J1061" s="69">
        <v>13.34</v>
      </c>
      <c r="K1061" s="69">
        <v>5.92</v>
      </c>
      <c r="L1061" s="69">
        <v>19.260000000000002</v>
      </c>
      <c r="M1061" s="69">
        <v>19.260000000000002</v>
      </c>
      <c r="N1061" s="40"/>
    </row>
    <row r="1062" spans="1:14" x14ac:dyDescent="0.25">
      <c r="A1062" s="47" t="s">
        <v>4280</v>
      </c>
      <c r="B1062" s="63" t="s">
        <v>1709</v>
      </c>
      <c r="C1062" s="64" t="s">
        <v>104</v>
      </c>
      <c r="D1062" s="65">
        <v>71331</v>
      </c>
      <c r="E1062" s="66" t="s">
        <v>1001</v>
      </c>
      <c r="F1062" s="67" t="s">
        <v>101</v>
      </c>
      <c r="G1062" s="68">
        <v>12</v>
      </c>
      <c r="H1062" s="68">
        <v>1</v>
      </c>
      <c r="I1062" s="69">
        <v>12</v>
      </c>
      <c r="J1062" s="69">
        <v>7.57</v>
      </c>
      <c r="K1062" s="69">
        <v>11.85</v>
      </c>
      <c r="L1062" s="69">
        <v>233.04</v>
      </c>
      <c r="M1062" s="69">
        <v>233.04</v>
      </c>
      <c r="N1062" s="40"/>
    </row>
    <row r="1063" spans="1:14" x14ac:dyDescent="0.25">
      <c r="A1063" s="47" t="s">
        <v>4281</v>
      </c>
      <c r="B1063" s="57" t="s">
        <v>1710</v>
      </c>
      <c r="C1063" s="60"/>
      <c r="D1063" s="60"/>
      <c r="E1063" s="59" t="s">
        <v>32</v>
      </c>
      <c r="F1063" s="60"/>
      <c r="G1063" s="61"/>
      <c r="H1063" s="61"/>
      <c r="I1063" s="61"/>
      <c r="J1063" s="61"/>
      <c r="K1063" s="61"/>
      <c r="L1063" s="62">
        <v>14907.22</v>
      </c>
      <c r="M1063" s="62">
        <v>14907.22</v>
      </c>
      <c r="N1063" s="40"/>
    </row>
    <row r="1064" spans="1:14" x14ac:dyDescent="0.25">
      <c r="A1064" s="47" t="s">
        <v>4282</v>
      </c>
      <c r="B1064" s="72" t="s">
        <v>1711</v>
      </c>
      <c r="C1064" s="73"/>
      <c r="D1064" s="73"/>
      <c r="E1064" s="74" t="s">
        <v>1085</v>
      </c>
      <c r="F1064" s="73"/>
      <c r="G1064" s="75"/>
      <c r="H1064" s="75"/>
      <c r="I1064" s="75"/>
      <c r="J1064" s="75"/>
      <c r="K1064" s="75"/>
      <c r="L1064" s="76">
        <v>5702.89</v>
      </c>
      <c r="M1064" s="76">
        <v>5702.89</v>
      </c>
      <c r="N1064" s="40"/>
    </row>
    <row r="1065" spans="1:14" x14ac:dyDescent="0.25">
      <c r="A1065" s="47" t="s">
        <v>4283</v>
      </c>
      <c r="B1065" s="78" t="s">
        <v>1712</v>
      </c>
      <c r="C1065" s="79"/>
      <c r="D1065" s="79"/>
      <c r="E1065" s="80" t="s">
        <v>1087</v>
      </c>
      <c r="F1065" s="79"/>
      <c r="G1065" s="81"/>
      <c r="H1065" s="81"/>
      <c r="I1065" s="81"/>
      <c r="J1065" s="81"/>
      <c r="K1065" s="81"/>
      <c r="L1065" s="82">
        <v>549.13</v>
      </c>
      <c r="M1065" s="82">
        <v>549.13</v>
      </c>
      <c r="N1065" s="40"/>
    </row>
    <row r="1066" spans="1:14" x14ac:dyDescent="0.25">
      <c r="A1066" s="47" t="s">
        <v>4284</v>
      </c>
      <c r="B1066" s="63" t="s">
        <v>1713</v>
      </c>
      <c r="C1066" s="64" t="s">
        <v>104</v>
      </c>
      <c r="D1066" s="65">
        <v>80502</v>
      </c>
      <c r="E1066" s="66" t="s">
        <v>1089</v>
      </c>
      <c r="F1066" s="67" t="s">
        <v>101</v>
      </c>
      <c r="G1066" s="68">
        <v>1</v>
      </c>
      <c r="H1066" s="68">
        <v>1</v>
      </c>
      <c r="I1066" s="69">
        <v>1</v>
      </c>
      <c r="J1066" s="69">
        <v>208.13</v>
      </c>
      <c r="K1066" s="69">
        <v>56.03</v>
      </c>
      <c r="L1066" s="69">
        <v>264.16000000000003</v>
      </c>
      <c r="M1066" s="69">
        <v>264.16000000000003</v>
      </c>
      <c r="N1066" s="40"/>
    </row>
    <row r="1067" spans="1:14" x14ac:dyDescent="0.25">
      <c r="A1067" s="47" t="s">
        <v>4285</v>
      </c>
      <c r="B1067" s="63" t="s">
        <v>1714</v>
      </c>
      <c r="C1067" s="64" t="s">
        <v>104</v>
      </c>
      <c r="D1067" s="65">
        <v>80515</v>
      </c>
      <c r="E1067" s="66" t="s">
        <v>1091</v>
      </c>
      <c r="F1067" s="67" t="s">
        <v>101</v>
      </c>
      <c r="G1067" s="68">
        <v>1</v>
      </c>
      <c r="H1067" s="68">
        <v>1</v>
      </c>
      <c r="I1067" s="69">
        <v>1</v>
      </c>
      <c r="J1067" s="69">
        <v>159.19999999999999</v>
      </c>
      <c r="K1067" s="69">
        <v>48.27</v>
      </c>
      <c r="L1067" s="69">
        <v>207.47</v>
      </c>
      <c r="M1067" s="69">
        <v>207.47</v>
      </c>
      <c r="N1067" s="40"/>
    </row>
    <row r="1068" spans="1:14" x14ac:dyDescent="0.25">
      <c r="A1068" s="47" t="s">
        <v>4286</v>
      </c>
      <c r="B1068" s="63" t="s">
        <v>1715</v>
      </c>
      <c r="C1068" s="64" t="s">
        <v>104</v>
      </c>
      <c r="D1068" s="65">
        <v>80520</v>
      </c>
      <c r="E1068" s="66" t="s">
        <v>1093</v>
      </c>
      <c r="F1068" s="67" t="s">
        <v>639</v>
      </c>
      <c r="G1068" s="68">
        <v>1</v>
      </c>
      <c r="H1068" s="68">
        <v>1</v>
      </c>
      <c r="I1068" s="69">
        <v>1</v>
      </c>
      <c r="J1068" s="69">
        <v>4.04</v>
      </c>
      <c r="K1068" s="69">
        <v>5.92</v>
      </c>
      <c r="L1068" s="69">
        <v>9.9600000000000009</v>
      </c>
      <c r="M1068" s="69">
        <v>9.9600000000000009</v>
      </c>
      <c r="N1068" s="40"/>
    </row>
    <row r="1069" spans="1:14" x14ac:dyDescent="0.25">
      <c r="A1069" s="47" t="s">
        <v>4287</v>
      </c>
      <c r="B1069" s="63" t="s">
        <v>1716</v>
      </c>
      <c r="C1069" s="64" t="s">
        <v>104</v>
      </c>
      <c r="D1069" s="65">
        <v>80510</v>
      </c>
      <c r="E1069" s="66" t="s">
        <v>1095</v>
      </c>
      <c r="F1069" s="67" t="s">
        <v>101</v>
      </c>
      <c r="G1069" s="68">
        <v>1</v>
      </c>
      <c r="H1069" s="68">
        <v>1</v>
      </c>
      <c r="I1069" s="69">
        <v>1</v>
      </c>
      <c r="J1069" s="69">
        <v>10.42</v>
      </c>
      <c r="K1069" s="69">
        <v>4.45</v>
      </c>
      <c r="L1069" s="69">
        <v>14.87</v>
      </c>
      <c r="M1069" s="69">
        <v>14.87</v>
      </c>
      <c r="N1069" s="40"/>
    </row>
    <row r="1070" spans="1:14" x14ac:dyDescent="0.25">
      <c r="A1070" s="47" t="s">
        <v>4288</v>
      </c>
      <c r="B1070" s="63" t="s">
        <v>1717</v>
      </c>
      <c r="C1070" s="64" t="s">
        <v>104</v>
      </c>
      <c r="D1070" s="65">
        <v>80513</v>
      </c>
      <c r="E1070" s="66" t="s">
        <v>1097</v>
      </c>
      <c r="F1070" s="67" t="s">
        <v>101</v>
      </c>
      <c r="G1070" s="68">
        <v>1</v>
      </c>
      <c r="H1070" s="68">
        <v>1</v>
      </c>
      <c r="I1070" s="69">
        <v>1</v>
      </c>
      <c r="J1070" s="69">
        <v>9.5399999999999991</v>
      </c>
      <c r="K1070" s="69">
        <v>9.49</v>
      </c>
      <c r="L1070" s="69">
        <v>19.03</v>
      </c>
      <c r="M1070" s="69">
        <v>19.03</v>
      </c>
      <c r="N1070" s="40"/>
    </row>
    <row r="1071" spans="1:14" x14ac:dyDescent="0.25">
      <c r="A1071" s="47" t="s">
        <v>4289</v>
      </c>
      <c r="B1071" s="63" t="s">
        <v>1718</v>
      </c>
      <c r="C1071" s="64" t="s">
        <v>104</v>
      </c>
      <c r="D1071" s="65">
        <v>80514</v>
      </c>
      <c r="E1071" s="66" t="s">
        <v>1099</v>
      </c>
      <c r="F1071" s="67" t="s">
        <v>101</v>
      </c>
      <c r="G1071" s="68">
        <v>1</v>
      </c>
      <c r="H1071" s="68">
        <v>1</v>
      </c>
      <c r="I1071" s="69">
        <v>1</v>
      </c>
      <c r="J1071" s="69">
        <v>29.5</v>
      </c>
      <c r="K1071" s="69">
        <v>4.1399999999999997</v>
      </c>
      <c r="L1071" s="69">
        <v>33.64</v>
      </c>
      <c r="M1071" s="69">
        <v>33.64</v>
      </c>
      <c r="N1071" s="40"/>
    </row>
    <row r="1072" spans="1:14" x14ac:dyDescent="0.25">
      <c r="A1072" s="47" t="s">
        <v>4290</v>
      </c>
      <c r="B1072" s="78" t="s">
        <v>1719</v>
      </c>
      <c r="C1072" s="79"/>
      <c r="D1072" s="79"/>
      <c r="E1072" s="80" t="s">
        <v>1101</v>
      </c>
      <c r="F1072" s="79"/>
      <c r="G1072" s="81"/>
      <c r="H1072" s="81"/>
      <c r="I1072" s="81"/>
      <c r="J1072" s="81"/>
      <c r="K1072" s="81"/>
      <c r="L1072" s="82">
        <v>559.64</v>
      </c>
      <c r="M1072" s="82">
        <v>559.64</v>
      </c>
      <c r="N1072" s="40"/>
    </row>
    <row r="1073" spans="1:14" x14ac:dyDescent="0.25">
      <c r="A1073" s="47" t="s">
        <v>4291</v>
      </c>
      <c r="B1073" s="63" t="s">
        <v>1720</v>
      </c>
      <c r="C1073" s="64" t="s">
        <v>104</v>
      </c>
      <c r="D1073" s="65">
        <v>80542</v>
      </c>
      <c r="E1073" s="66" t="s">
        <v>1721</v>
      </c>
      <c r="F1073" s="67" t="s">
        <v>101</v>
      </c>
      <c r="G1073" s="68">
        <v>2</v>
      </c>
      <c r="H1073" s="68">
        <v>1</v>
      </c>
      <c r="I1073" s="69">
        <v>2</v>
      </c>
      <c r="J1073" s="69">
        <v>84</v>
      </c>
      <c r="K1073" s="69">
        <v>48.62</v>
      </c>
      <c r="L1073" s="69">
        <v>265.24</v>
      </c>
      <c r="M1073" s="69">
        <v>265.24</v>
      </c>
      <c r="N1073" s="40"/>
    </row>
    <row r="1074" spans="1:14" x14ac:dyDescent="0.25">
      <c r="A1074" s="47" t="s">
        <v>4292</v>
      </c>
      <c r="B1074" s="63" t="s">
        <v>1722</v>
      </c>
      <c r="C1074" s="64" t="s">
        <v>104</v>
      </c>
      <c r="D1074" s="65">
        <v>80550</v>
      </c>
      <c r="E1074" s="66" t="s">
        <v>1723</v>
      </c>
      <c r="F1074" s="67" t="s">
        <v>1724</v>
      </c>
      <c r="G1074" s="68">
        <v>2</v>
      </c>
      <c r="H1074" s="68">
        <v>1</v>
      </c>
      <c r="I1074" s="69">
        <v>2</v>
      </c>
      <c r="J1074" s="69">
        <v>3.46</v>
      </c>
      <c r="K1074" s="69">
        <v>4.45</v>
      </c>
      <c r="L1074" s="69">
        <v>15.82</v>
      </c>
      <c r="M1074" s="69">
        <v>15.82</v>
      </c>
      <c r="N1074" s="40"/>
    </row>
    <row r="1075" spans="1:14" x14ac:dyDescent="0.25">
      <c r="A1075" s="47" t="s">
        <v>4293</v>
      </c>
      <c r="B1075" s="63" t="s">
        <v>1725</v>
      </c>
      <c r="C1075" s="64" t="s">
        <v>104</v>
      </c>
      <c r="D1075" s="65">
        <v>80556</v>
      </c>
      <c r="E1075" s="66" t="s">
        <v>1105</v>
      </c>
      <c r="F1075" s="67" t="s">
        <v>101</v>
      </c>
      <c r="G1075" s="68">
        <v>2</v>
      </c>
      <c r="H1075" s="68">
        <v>1</v>
      </c>
      <c r="I1075" s="69">
        <v>2</v>
      </c>
      <c r="J1075" s="69">
        <v>2.94</v>
      </c>
      <c r="K1075" s="69">
        <v>7.41</v>
      </c>
      <c r="L1075" s="69">
        <v>20.7</v>
      </c>
      <c r="M1075" s="69">
        <v>20.7</v>
      </c>
      <c r="N1075" s="40"/>
    </row>
    <row r="1076" spans="1:14" x14ac:dyDescent="0.3">
      <c r="A1076" s="47" t="s">
        <v>4294</v>
      </c>
      <c r="B1076" s="63" t="s">
        <v>1726</v>
      </c>
      <c r="C1076" s="64" t="s">
        <v>170</v>
      </c>
      <c r="D1076" s="65">
        <v>86883</v>
      </c>
      <c r="E1076" s="66" t="s">
        <v>1107</v>
      </c>
      <c r="F1076" s="67" t="s">
        <v>101</v>
      </c>
      <c r="G1076" s="68">
        <v>2</v>
      </c>
      <c r="H1076" s="68">
        <v>1</v>
      </c>
      <c r="I1076" s="69">
        <v>2</v>
      </c>
      <c r="J1076" s="69">
        <v>7.28</v>
      </c>
      <c r="K1076" s="69">
        <v>1.77</v>
      </c>
      <c r="L1076" s="69">
        <v>18.100000000000001</v>
      </c>
      <c r="M1076" s="69">
        <v>18.100000000000001</v>
      </c>
      <c r="N1076" s="41"/>
    </row>
    <row r="1077" spans="1:14" x14ac:dyDescent="0.25">
      <c r="A1077" s="47" t="s">
        <v>4295</v>
      </c>
      <c r="B1077" s="63" t="s">
        <v>1727</v>
      </c>
      <c r="C1077" s="64" t="s">
        <v>104</v>
      </c>
      <c r="D1077" s="65">
        <v>80570</v>
      </c>
      <c r="E1077" s="66" t="s">
        <v>1728</v>
      </c>
      <c r="F1077" s="67" t="s">
        <v>101</v>
      </c>
      <c r="G1077" s="68">
        <v>2</v>
      </c>
      <c r="H1077" s="68">
        <v>1</v>
      </c>
      <c r="I1077" s="69">
        <v>2</v>
      </c>
      <c r="J1077" s="69">
        <v>51.71</v>
      </c>
      <c r="K1077" s="69">
        <v>5.92</v>
      </c>
      <c r="L1077" s="69">
        <v>115.26</v>
      </c>
      <c r="M1077" s="69">
        <v>115.26</v>
      </c>
      <c r="N1077" s="40"/>
    </row>
    <row r="1078" spans="1:14" x14ac:dyDescent="0.25">
      <c r="A1078" s="47" t="s">
        <v>4296</v>
      </c>
      <c r="B1078" s="63" t="s">
        <v>1729</v>
      </c>
      <c r="C1078" s="64" t="s">
        <v>104</v>
      </c>
      <c r="D1078" s="65">
        <v>80580</v>
      </c>
      <c r="E1078" s="66" t="s">
        <v>1109</v>
      </c>
      <c r="F1078" s="67" t="s">
        <v>101</v>
      </c>
      <c r="G1078" s="68">
        <v>2</v>
      </c>
      <c r="H1078" s="68">
        <v>1</v>
      </c>
      <c r="I1078" s="69">
        <v>2</v>
      </c>
      <c r="J1078" s="69">
        <v>57.81</v>
      </c>
      <c r="K1078" s="69">
        <v>4.45</v>
      </c>
      <c r="L1078" s="69">
        <v>124.52</v>
      </c>
      <c r="M1078" s="69">
        <v>124.52</v>
      </c>
      <c r="N1078" s="40"/>
    </row>
    <row r="1079" spans="1:14" x14ac:dyDescent="0.25">
      <c r="A1079" s="47" t="s">
        <v>4297</v>
      </c>
      <c r="B1079" s="78" t="s">
        <v>1730</v>
      </c>
      <c r="C1079" s="79"/>
      <c r="D1079" s="79"/>
      <c r="E1079" s="80" t="s">
        <v>1455</v>
      </c>
      <c r="F1079" s="79"/>
      <c r="G1079" s="81"/>
      <c r="H1079" s="81"/>
      <c r="I1079" s="81"/>
      <c r="J1079" s="81"/>
      <c r="K1079" s="81"/>
      <c r="L1079" s="82">
        <v>3860.24</v>
      </c>
      <c r="M1079" s="82">
        <v>3860.24</v>
      </c>
      <c r="N1079" s="40"/>
    </row>
    <row r="1080" spans="1:14" ht="24" x14ac:dyDescent="0.3">
      <c r="A1080" s="47" t="s">
        <v>4298</v>
      </c>
      <c r="B1080" s="63" t="s">
        <v>1731</v>
      </c>
      <c r="C1080" s="64" t="s">
        <v>170</v>
      </c>
      <c r="D1080" s="65">
        <v>86911</v>
      </c>
      <c r="E1080" s="70" t="s">
        <v>3201</v>
      </c>
      <c r="F1080" s="67" t="s">
        <v>101</v>
      </c>
      <c r="G1080" s="68">
        <v>8</v>
      </c>
      <c r="H1080" s="68">
        <v>1</v>
      </c>
      <c r="I1080" s="69">
        <v>8</v>
      </c>
      <c r="J1080" s="69">
        <v>79.25</v>
      </c>
      <c r="K1080" s="69">
        <v>2.4300000000000002</v>
      </c>
      <c r="L1080" s="69">
        <v>653.44000000000005</v>
      </c>
      <c r="M1080" s="69">
        <v>653.44000000000005</v>
      </c>
      <c r="N1080" s="41"/>
    </row>
    <row r="1081" spans="1:14" x14ac:dyDescent="0.25">
      <c r="A1081" s="47" t="s">
        <v>4299</v>
      </c>
      <c r="B1081" s="63" t="s">
        <v>1732</v>
      </c>
      <c r="C1081" s="64" t="s">
        <v>104</v>
      </c>
      <c r="D1081" s="65">
        <v>80670</v>
      </c>
      <c r="E1081" s="66" t="s">
        <v>1459</v>
      </c>
      <c r="F1081" s="67" t="s">
        <v>101</v>
      </c>
      <c r="G1081" s="68">
        <v>8</v>
      </c>
      <c r="H1081" s="68">
        <v>1</v>
      </c>
      <c r="I1081" s="69">
        <v>8</v>
      </c>
      <c r="J1081" s="69">
        <v>166.02</v>
      </c>
      <c r="K1081" s="69">
        <v>10.67</v>
      </c>
      <c r="L1081" s="69">
        <v>1413.52</v>
      </c>
      <c r="M1081" s="69">
        <v>1413.52</v>
      </c>
      <c r="N1081" s="40"/>
    </row>
    <row r="1082" spans="1:14" x14ac:dyDescent="0.25">
      <c r="A1082" s="47" t="s">
        <v>4300</v>
      </c>
      <c r="B1082" s="63" t="s">
        <v>1733</v>
      </c>
      <c r="C1082" s="64" t="s">
        <v>104</v>
      </c>
      <c r="D1082" s="65">
        <v>80680</v>
      </c>
      <c r="E1082" s="66" t="s">
        <v>1461</v>
      </c>
      <c r="F1082" s="67" t="s">
        <v>101</v>
      </c>
      <c r="G1082" s="68">
        <v>8</v>
      </c>
      <c r="H1082" s="68">
        <v>1</v>
      </c>
      <c r="I1082" s="69">
        <v>8</v>
      </c>
      <c r="J1082" s="69">
        <v>52.19</v>
      </c>
      <c r="K1082" s="69">
        <v>6.52</v>
      </c>
      <c r="L1082" s="69">
        <v>469.68</v>
      </c>
      <c r="M1082" s="69">
        <v>469.68</v>
      </c>
      <c r="N1082" s="40"/>
    </row>
    <row r="1083" spans="1:14" ht="24" x14ac:dyDescent="0.3">
      <c r="A1083" s="47" t="s">
        <v>4301</v>
      </c>
      <c r="B1083" s="63" t="s">
        <v>1734</v>
      </c>
      <c r="C1083" s="64" t="s">
        <v>170</v>
      </c>
      <c r="D1083" s="65">
        <v>86900</v>
      </c>
      <c r="E1083" s="70" t="s">
        <v>3202</v>
      </c>
      <c r="F1083" s="67" t="s">
        <v>101</v>
      </c>
      <c r="G1083" s="68">
        <v>8</v>
      </c>
      <c r="H1083" s="68">
        <v>1</v>
      </c>
      <c r="I1083" s="69">
        <v>8</v>
      </c>
      <c r="J1083" s="69">
        <v>155.44999999999999</v>
      </c>
      <c r="K1083" s="69">
        <v>10</v>
      </c>
      <c r="L1083" s="69">
        <v>1323.6</v>
      </c>
      <c r="M1083" s="69">
        <v>1323.6</v>
      </c>
      <c r="N1083" s="41"/>
    </row>
    <row r="1084" spans="1:14" x14ac:dyDescent="0.25">
      <c r="A1084" s="47" t="s">
        <v>4302</v>
      </c>
      <c r="B1084" s="78" t="s">
        <v>1735</v>
      </c>
      <c r="C1084" s="79"/>
      <c r="D1084" s="79"/>
      <c r="E1084" s="80" t="s">
        <v>1736</v>
      </c>
      <c r="F1084" s="79"/>
      <c r="G1084" s="81"/>
      <c r="H1084" s="81"/>
      <c r="I1084" s="81"/>
      <c r="J1084" s="81"/>
      <c r="K1084" s="81"/>
      <c r="L1084" s="82">
        <v>371.68</v>
      </c>
      <c r="M1084" s="82">
        <v>371.68</v>
      </c>
      <c r="N1084" s="40"/>
    </row>
    <row r="1085" spans="1:14" x14ac:dyDescent="0.25">
      <c r="A1085" s="47" t="s">
        <v>4303</v>
      </c>
      <c r="B1085" s="63" t="s">
        <v>1737</v>
      </c>
      <c r="C1085" s="64" t="s">
        <v>104</v>
      </c>
      <c r="D1085" s="65">
        <v>80803</v>
      </c>
      <c r="E1085" s="66" t="s">
        <v>1738</v>
      </c>
      <c r="F1085" s="67" t="s">
        <v>101</v>
      </c>
      <c r="G1085" s="68">
        <v>1</v>
      </c>
      <c r="H1085" s="68">
        <v>1</v>
      </c>
      <c r="I1085" s="69">
        <v>1</v>
      </c>
      <c r="J1085" s="69">
        <v>191.21</v>
      </c>
      <c r="K1085" s="69">
        <v>23.72</v>
      </c>
      <c r="L1085" s="69">
        <v>214.93</v>
      </c>
      <c r="M1085" s="69">
        <v>214.93</v>
      </c>
      <c r="N1085" s="40"/>
    </row>
    <row r="1086" spans="1:14" x14ac:dyDescent="0.3">
      <c r="A1086" s="47" t="s">
        <v>4304</v>
      </c>
      <c r="B1086" s="63" t="s">
        <v>1739</v>
      </c>
      <c r="C1086" s="64" t="s">
        <v>104</v>
      </c>
      <c r="D1086" s="65">
        <v>80810</v>
      </c>
      <c r="E1086" s="66" t="s">
        <v>1740</v>
      </c>
      <c r="F1086" s="67" t="s">
        <v>101</v>
      </c>
      <c r="G1086" s="68">
        <v>1</v>
      </c>
      <c r="H1086" s="68">
        <v>1</v>
      </c>
      <c r="I1086" s="69">
        <v>1</v>
      </c>
      <c r="J1086" s="69">
        <v>64.489999999999995</v>
      </c>
      <c r="K1086" s="69">
        <v>5.92</v>
      </c>
      <c r="L1086" s="69">
        <v>70.41</v>
      </c>
      <c r="M1086" s="69">
        <v>70.41</v>
      </c>
      <c r="N1086" s="41"/>
    </row>
    <row r="1087" spans="1:14" x14ac:dyDescent="0.25">
      <c r="A1087" s="47" t="s">
        <v>4305</v>
      </c>
      <c r="B1087" s="63" t="s">
        <v>1741</v>
      </c>
      <c r="C1087" s="64" t="s">
        <v>104</v>
      </c>
      <c r="D1087" s="65">
        <v>80820</v>
      </c>
      <c r="E1087" s="66" t="s">
        <v>1742</v>
      </c>
      <c r="F1087" s="67" t="s">
        <v>101</v>
      </c>
      <c r="G1087" s="68">
        <v>1</v>
      </c>
      <c r="H1087" s="68">
        <v>1</v>
      </c>
      <c r="I1087" s="69">
        <v>1</v>
      </c>
      <c r="J1087" s="69">
        <v>13.41</v>
      </c>
      <c r="K1087" s="69">
        <v>10.67</v>
      </c>
      <c r="L1087" s="69">
        <v>24.08</v>
      </c>
      <c r="M1087" s="69">
        <v>24.08</v>
      </c>
      <c r="N1087" s="40"/>
    </row>
    <row r="1088" spans="1:14" x14ac:dyDescent="0.25">
      <c r="A1088" s="47" t="s">
        <v>4306</v>
      </c>
      <c r="B1088" s="63" t="s">
        <v>1743</v>
      </c>
      <c r="C1088" s="64" t="s">
        <v>104</v>
      </c>
      <c r="D1088" s="65">
        <v>80580</v>
      </c>
      <c r="E1088" s="66" t="s">
        <v>1109</v>
      </c>
      <c r="F1088" s="67" t="s">
        <v>101</v>
      </c>
      <c r="G1088" s="68">
        <v>1</v>
      </c>
      <c r="H1088" s="68">
        <v>1</v>
      </c>
      <c r="I1088" s="69">
        <v>1</v>
      </c>
      <c r="J1088" s="69">
        <v>57.81</v>
      </c>
      <c r="K1088" s="69">
        <v>4.45</v>
      </c>
      <c r="L1088" s="69">
        <v>62.26</v>
      </c>
      <c r="M1088" s="69">
        <v>62.26</v>
      </c>
      <c r="N1088" s="40"/>
    </row>
    <row r="1089" spans="1:14" x14ac:dyDescent="0.25">
      <c r="A1089" s="47" t="s">
        <v>4307</v>
      </c>
      <c r="B1089" s="78" t="s">
        <v>1744</v>
      </c>
      <c r="C1089" s="79"/>
      <c r="D1089" s="79"/>
      <c r="E1089" s="80" t="s">
        <v>1111</v>
      </c>
      <c r="F1089" s="79"/>
      <c r="G1089" s="81"/>
      <c r="H1089" s="81"/>
      <c r="I1089" s="81"/>
      <c r="J1089" s="81"/>
      <c r="K1089" s="81"/>
      <c r="L1089" s="82">
        <v>362.2</v>
      </c>
      <c r="M1089" s="82">
        <v>362.2</v>
      </c>
      <c r="N1089" s="40"/>
    </row>
    <row r="1090" spans="1:14" x14ac:dyDescent="0.25">
      <c r="A1090" s="47" t="s">
        <v>4308</v>
      </c>
      <c r="B1090" s="63" t="s">
        <v>1745</v>
      </c>
      <c r="C1090" s="64" t="s">
        <v>104</v>
      </c>
      <c r="D1090" s="65">
        <v>80903</v>
      </c>
      <c r="E1090" s="66" t="s">
        <v>1746</v>
      </c>
      <c r="F1090" s="67" t="s">
        <v>101</v>
      </c>
      <c r="G1090" s="68">
        <v>1</v>
      </c>
      <c r="H1090" s="68">
        <v>1</v>
      </c>
      <c r="I1090" s="69">
        <v>1</v>
      </c>
      <c r="J1090" s="69">
        <v>49.71</v>
      </c>
      <c r="K1090" s="69">
        <v>16</v>
      </c>
      <c r="L1090" s="69">
        <v>65.709999999999994</v>
      </c>
      <c r="M1090" s="69">
        <v>65.709999999999994</v>
      </c>
      <c r="N1090" s="40"/>
    </row>
    <row r="1091" spans="1:14" x14ac:dyDescent="0.25">
      <c r="A1091" s="47" t="s">
        <v>4309</v>
      </c>
      <c r="B1091" s="63" t="s">
        <v>1747</v>
      </c>
      <c r="C1091" s="64" t="s">
        <v>104</v>
      </c>
      <c r="D1091" s="65">
        <v>80902</v>
      </c>
      <c r="E1091" s="66" t="s">
        <v>1113</v>
      </c>
      <c r="F1091" s="67" t="s">
        <v>101</v>
      </c>
      <c r="G1091" s="68">
        <v>1</v>
      </c>
      <c r="H1091" s="68">
        <v>1</v>
      </c>
      <c r="I1091" s="69">
        <v>1</v>
      </c>
      <c r="J1091" s="69">
        <v>32.229999999999997</v>
      </c>
      <c r="K1091" s="69">
        <v>16</v>
      </c>
      <c r="L1091" s="69">
        <v>48.23</v>
      </c>
      <c r="M1091" s="69">
        <v>48.23</v>
      </c>
      <c r="N1091" s="40"/>
    </row>
    <row r="1092" spans="1:14" x14ac:dyDescent="0.25">
      <c r="A1092" s="47" t="s">
        <v>4310</v>
      </c>
      <c r="B1092" s="63" t="s">
        <v>1748</v>
      </c>
      <c r="C1092" s="64" t="s">
        <v>104</v>
      </c>
      <c r="D1092" s="65">
        <v>80906</v>
      </c>
      <c r="E1092" s="66" t="s">
        <v>1749</v>
      </c>
      <c r="F1092" s="67" t="s">
        <v>101</v>
      </c>
      <c r="G1092" s="68">
        <v>1</v>
      </c>
      <c r="H1092" s="68">
        <v>1</v>
      </c>
      <c r="I1092" s="69">
        <v>1</v>
      </c>
      <c r="J1092" s="69">
        <v>143.24</v>
      </c>
      <c r="K1092" s="69">
        <v>25.2</v>
      </c>
      <c r="L1092" s="69">
        <v>168.44</v>
      </c>
      <c r="M1092" s="69">
        <v>168.44</v>
      </c>
      <c r="N1092" s="40"/>
    </row>
    <row r="1093" spans="1:14" x14ac:dyDescent="0.25">
      <c r="A1093" s="47" t="s">
        <v>4311</v>
      </c>
      <c r="B1093" s="63" t="s">
        <v>1750</v>
      </c>
      <c r="C1093" s="64" t="s">
        <v>104</v>
      </c>
      <c r="D1093" s="65">
        <v>80946</v>
      </c>
      <c r="E1093" s="66" t="s">
        <v>1751</v>
      </c>
      <c r="F1093" s="67" t="s">
        <v>101</v>
      </c>
      <c r="G1093" s="68">
        <v>1</v>
      </c>
      <c r="H1093" s="68">
        <v>1</v>
      </c>
      <c r="I1093" s="69">
        <v>1</v>
      </c>
      <c r="J1093" s="69">
        <v>61.74</v>
      </c>
      <c r="K1093" s="69">
        <v>18.079999999999998</v>
      </c>
      <c r="L1093" s="69">
        <v>79.819999999999993</v>
      </c>
      <c r="M1093" s="69">
        <v>79.819999999999993</v>
      </c>
      <c r="N1093" s="40"/>
    </row>
    <row r="1094" spans="1:14" x14ac:dyDescent="0.25">
      <c r="A1094" s="47" t="s">
        <v>4312</v>
      </c>
      <c r="B1094" s="72" t="s">
        <v>1752</v>
      </c>
      <c r="C1094" s="73"/>
      <c r="D1094" s="73"/>
      <c r="E1094" s="74" t="s">
        <v>515</v>
      </c>
      <c r="F1094" s="73"/>
      <c r="G1094" s="75"/>
      <c r="H1094" s="75"/>
      <c r="I1094" s="75"/>
      <c r="J1094" s="75"/>
      <c r="K1094" s="75"/>
      <c r="L1094" s="76">
        <v>3441.5499999999997</v>
      </c>
      <c r="M1094" s="76">
        <v>3441.5499999999997</v>
      </c>
      <c r="N1094" s="40"/>
    </row>
    <row r="1095" spans="1:14" x14ac:dyDescent="0.25">
      <c r="A1095" s="47" t="s">
        <v>4313</v>
      </c>
      <c r="B1095" s="78" t="s">
        <v>1753</v>
      </c>
      <c r="C1095" s="79"/>
      <c r="D1095" s="79"/>
      <c r="E1095" s="80" t="s">
        <v>517</v>
      </c>
      <c r="F1095" s="79"/>
      <c r="G1095" s="81"/>
      <c r="H1095" s="81"/>
      <c r="I1095" s="81"/>
      <c r="J1095" s="81"/>
      <c r="K1095" s="81"/>
      <c r="L1095" s="82">
        <v>2628.56</v>
      </c>
      <c r="M1095" s="82">
        <v>2628.56</v>
      </c>
      <c r="N1095" s="40"/>
    </row>
    <row r="1096" spans="1:14" x14ac:dyDescent="0.25">
      <c r="A1096" s="47" t="s">
        <v>4314</v>
      </c>
      <c r="B1096" s="63" t="s">
        <v>1754</v>
      </c>
      <c r="C1096" s="64" t="s">
        <v>104</v>
      </c>
      <c r="D1096" s="65">
        <v>81003</v>
      </c>
      <c r="E1096" s="66" t="s">
        <v>519</v>
      </c>
      <c r="F1096" s="67" t="s">
        <v>123</v>
      </c>
      <c r="G1096" s="68">
        <v>48</v>
      </c>
      <c r="H1096" s="68">
        <v>1</v>
      </c>
      <c r="I1096" s="69">
        <v>48</v>
      </c>
      <c r="J1096" s="69">
        <v>3.34</v>
      </c>
      <c r="K1096" s="69">
        <v>3.56</v>
      </c>
      <c r="L1096" s="69">
        <v>331.2</v>
      </c>
      <c r="M1096" s="69">
        <v>331.2</v>
      </c>
      <c r="N1096" s="40"/>
    </row>
    <row r="1097" spans="1:14" x14ac:dyDescent="0.25">
      <c r="A1097" s="47" t="s">
        <v>4315</v>
      </c>
      <c r="B1097" s="63" t="s">
        <v>1755</v>
      </c>
      <c r="C1097" s="64" t="s">
        <v>104</v>
      </c>
      <c r="D1097" s="65">
        <v>81004</v>
      </c>
      <c r="E1097" s="66" t="s">
        <v>1471</v>
      </c>
      <c r="F1097" s="67" t="s">
        <v>123</v>
      </c>
      <c r="G1097" s="68">
        <v>12</v>
      </c>
      <c r="H1097" s="68">
        <v>1</v>
      </c>
      <c r="I1097" s="69">
        <v>12</v>
      </c>
      <c r="J1097" s="69">
        <v>8.14</v>
      </c>
      <c r="K1097" s="69">
        <v>3.82</v>
      </c>
      <c r="L1097" s="69">
        <v>143.52000000000001</v>
      </c>
      <c r="M1097" s="69">
        <v>143.52000000000001</v>
      </c>
      <c r="N1097" s="40"/>
    </row>
    <row r="1098" spans="1:14" x14ac:dyDescent="0.25">
      <c r="A1098" s="47" t="s">
        <v>4316</v>
      </c>
      <c r="B1098" s="63" t="s">
        <v>1756</v>
      </c>
      <c r="C1098" s="64" t="s">
        <v>104</v>
      </c>
      <c r="D1098" s="65">
        <v>81006</v>
      </c>
      <c r="E1098" s="66" t="s">
        <v>1118</v>
      </c>
      <c r="F1098" s="67" t="s">
        <v>123</v>
      </c>
      <c r="G1098" s="68">
        <v>12</v>
      </c>
      <c r="H1098" s="68">
        <v>1</v>
      </c>
      <c r="I1098" s="69">
        <v>12</v>
      </c>
      <c r="J1098" s="69">
        <v>12.61</v>
      </c>
      <c r="K1098" s="69">
        <v>6.61</v>
      </c>
      <c r="L1098" s="69">
        <v>230.64</v>
      </c>
      <c r="M1098" s="69">
        <v>230.64</v>
      </c>
      <c r="N1098" s="40"/>
    </row>
    <row r="1099" spans="1:14" x14ac:dyDescent="0.25">
      <c r="A1099" s="47" t="s">
        <v>4317</v>
      </c>
      <c r="B1099" s="63" t="s">
        <v>1757</v>
      </c>
      <c r="C1099" s="64" t="s">
        <v>104</v>
      </c>
      <c r="D1099" s="65">
        <v>81007</v>
      </c>
      <c r="E1099" s="66" t="s">
        <v>524</v>
      </c>
      <c r="F1099" s="67" t="s">
        <v>123</v>
      </c>
      <c r="G1099" s="68">
        <v>8</v>
      </c>
      <c r="H1099" s="68">
        <v>1</v>
      </c>
      <c r="I1099" s="69">
        <v>8</v>
      </c>
      <c r="J1099" s="69">
        <v>20.100000000000001</v>
      </c>
      <c r="K1099" s="69">
        <v>8.8000000000000007</v>
      </c>
      <c r="L1099" s="69">
        <v>231.2</v>
      </c>
      <c r="M1099" s="69">
        <v>231.2</v>
      </c>
      <c r="N1099" s="40"/>
    </row>
    <row r="1100" spans="1:14" x14ac:dyDescent="0.25">
      <c r="A1100" s="47" t="s">
        <v>4318</v>
      </c>
      <c r="B1100" s="63" t="s">
        <v>1758</v>
      </c>
      <c r="C1100" s="64" t="s">
        <v>104</v>
      </c>
      <c r="D1100" s="65">
        <v>81008</v>
      </c>
      <c r="E1100" s="66" t="s">
        <v>526</v>
      </c>
      <c r="F1100" s="67" t="s">
        <v>123</v>
      </c>
      <c r="G1100" s="68">
        <v>36</v>
      </c>
      <c r="H1100" s="68">
        <v>1</v>
      </c>
      <c r="I1100" s="69">
        <v>36</v>
      </c>
      <c r="J1100" s="69">
        <v>34.97</v>
      </c>
      <c r="K1100" s="69">
        <v>12.03</v>
      </c>
      <c r="L1100" s="69">
        <v>1692</v>
      </c>
      <c r="M1100" s="69">
        <v>1692</v>
      </c>
      <c r="N1100" s="40"/>
    </row>
    <row r="1101" spans="1:14" x14ac:dyDescent="0.25">
      <c r="A1101" s="47" t="s">
        <v>4319</v>
      </c>
      <c r="B1101" s="78" t="s">
        <v>1759</v>
      </c>
      <c r="C1101" s="79"/>
      <c r="D1101" s="79"/>
      <c r="E1101" s="80" t="s">
        <v>1120</v>
      </c>
      <c r="F1101" s="79"/>
      <c r="G1101" s="81"/>
      <c r="H1101" s="81"/>
      <c r="I1101" s="81"/>
      <c r="J1101" s="81"/>
      <c r="K1101" s="81"/>
      <c r="L1101" s="82">
        <v>34.159999999999997</v>
      </c>
      <c r="M1101" s="82">
        <v>34.159999999999997</v>
      </c>
      <c r="N1101" s="40"/>
    </row>
    <row r="1102" spans="1:14" x14ac:dyDescent="0.25">
      <c r="A1102" s="47" t="s">
        <v>4320</v>
      </c>
      <c r="B1102" s="63" t="s">
        <v>1760</v>
      </c>
      <c r="C1102" s="64" t="s">
        <v>104</v>
      </c>
      <c r="D1102" s="65">
        <v>81066</v>
      </c>
      <c r="E1102" s="66" t="s">
        <v>1122</v>
      </c>
      <c r="F1102" s="67" t="s">
        <v>101</v>
      </c>
      <c r="G1102" s="68">
        <v>4</v>
      </c>
      <c r="H1102" s="68">
        <v>1</v>
      </c>
      <c r="I1102" s="69">
        <v>4</v>
      </c>
      <c r="J1102" s="69">
        <v>0.86</v>
      </c>
      <c r="K1102" s="69">
        <v>2.66</v>
      </c>
      <c r="L1102" s="69">
        <v>14.08</v>
      </c>
      <c r="M1102" s="69">
        <v>14.08</v>
      </c>
      <c r="N1102" s="40"/>
    </row>
    <row r="1103" spans="1:14" x14ac:dyDescent="0.25">
      <c r="A1103" s="47" t="s">
        <v>4321</v>
      </c>
      <c r="B1103" s="63" t="s">
        <v>1761</v>
      </c>
      <c r="C1103" s="64" t="s">
        <v>104</v>
      </c>
      <c r="D1103" s="65">
        <v>81067</v>
      </c>
      <c r="E1103" s="66" t="s">
        <v>1762</v>
      </c>
      <c r="F1103" s="67" t="s">
        <v>101</v>
      </c>
      <c r="G1103" s="68">
        <v>1</v>
      </c>
      <c r="H1103" s="68">
        <v>1</v>
      </c>
      <c r="I1103" s="69">
        <v>1</v>
      </c>
      <c r="J1103" s="69">
        <v>1.9</v>
      </c>
      <c r="K1103" s="69">
        <v>2.66</v>
      </c>
      <c r="L1103" s="69">
        <v>4.5599999999999996</v>
      </c>
      <c r="M1103" s="69">
        <v>4.5599999999999996</v>
      </c>
      <c r="N1103" s="40"/>
    </row>
    <row r="1104" spans="1:14" x14ac:dyDescent="0.25">
      <c r="A1104" s="47" t="s">
        <v>4322</v>
      </c>
      <c r="B1104" s="63" t="s">
        <v>1763</v>
      </c>
      <c r="C1104" s="64" t="s">
        <v>104</v>
      </c>
      <c r="D1104" s="65">
        <v>81070</v>
      </c>
      <c r="E1104" s="66" t="s">
        <v>1764</v>
      </c>
      <c r="F1104" s="67" t="s">
        <v>101</v>
      </c>
      <c r="G1104" s="68">
        <v>1</v>
      </c>
      <c r="H1104" s="68">
        <v>1</v>
      </c>
      <c r="I1104" s="69">
        <v>1</v>
      </c>
      <c r="J1104" s="69">
        <v>11.38</v>
      </c>
      <c r="K1104" s="69">
        <v>4.1399999999999997</v>
      </c>
      <c r="L1104" s="69">
        <v>15.52</v>
      </c>
      <c r="M1104" s="69">
        <v>15.52</v>
      </c>
      <c r="N1104" s="40"/>
    </row>
    <row r="1105" spans="1:14" x14ac:dyDescent="0.25">
      <c r="A1105" s="47" t="s">
        <v>4323</v>
      </c>
      <c r="B1105" s="78" t="s">
        <v>1765</v>
      </c>
      <c r="C1105" s="79"/>
      <c r="D1105" s="79"/>
      <c r="E1105" s="80" t="s">
        <v>528</v>
      </c>
      <c r="F1105" s="79"/>
      <c r="G1105" s="81"/>
      <c r="H1105" s="81"/>
      <c r="I1105" s="81"/>
      <c r="J1105" s="81"/>
      <c r="K1105" s="81"/>
      <c r="L1105" s="82">
        <v>38.479999999999997</v>
      </c>
      <c r="M1105" s="82">
        <v>38.479999999999997</v>
      </c>
      <c r="N1105" s="40"/>
    </row>
    <row r="1106" spans="1:14" x14ac:dyDescent="0.25">
      <c r="A1106" s="47" t="s">
        <v>4324</v>
      </c>
      <c r="B1106" s="63" t="s">
        <v>1766</v>
      </c>
      <c r="C1106" s="64" t="s">
        <v>104</v>
      </c>
      <c r="D1106" s="65">
        <v>81102</v>
      </c>
      <c r="E1106" s="66" t="s">
        <v>530</v>
      </c>
      <c r="F1106" s="67" t="s">
        <v>101</v>
      </c>
      <c r="G1106" s="68">
        <v>4</v>
      </c>
      <c r="H1106" s="68">
        <v>1</v>
      </c>
      <c r="I1106" s="69">
        <v>4</v>
      </c>
      <c r="J1106" s="69">
        <v>0.8</v>
      </c>
      <c r="K1106" s="69">
        <v>2.66</v>
      </c>
      <c r="L1106" s="69">
        <v>13.84</v>
      </c>
      <c r="M1106" s="69">
        <v>13.84</v>
      </c>
      <c r="N1106" s="40"/>
    </row>
    <row r="1107" spans="1:14" x14ac:dyDescent="0.25">
      <c r="A1107" s="47" t="s">
        <v>4325</v>
      </c>
      <c r="B1107" s="63" t="s">
        <v>1767</v>
      </c>
      <c r="C1107" s="64" t="s">
        <v>104</v>
      </c>
      <c r="D1107" s="65">
        <v>81132</v>
      </c>
      <c r="E1107" s="66" t="s">
        <v>532</v>
      </c>
      <c r="F1107" s="67" t="s">
        <v>101</v>
      </c>
      <c r="G1107" s="68">
        <v>1</v>
      </c>
      <c r="H1107" s="68">
        <v>1</v>
      </c>
      <c r="I1107" s="69">
        <v>1</v>
      </c>
      <c r="J1107" s="69">
        <v>4.54</v>
      </c>
      <c r="K1107" s="69">
        <v>4.45</v>
      </c>
      <c r="L1107" s="69">
        <v>8.99</v>
      </c>
      <c r="M1107" s="69">
        <v>8.99</v>
      </c>
      <c r="N1107" s="40"/>
    </row>
    <row r="1108" spans="1:14" x14ac:dyDescent="0.25">
      <c r="A1108" s="47" t="s">
        <v>4326</v>
      </c>
      <c r="B1108" s="63" t="s">
        <v>1768</v>
      </c>
      <c r="C1108" s="64" t="s">
        <v>104</v>
      </c>
      <c r="D1108" s="65">
        <v>81106</v>
      </c>
      <c r="E1108" s="66" t="s">
        <v>536</v>
      </c>
      <c r="F1108" s="67" t="s">
        <v>101</v>
      </c>
      <c r="G1108" s="68">
        <v>1</v>
      </c>
      <c r="H1108" s="68">
        <v>1</v>
      </c>
      <c r="I1108" s="69">
        <v>1</v>
      </c>
      <c r="J1108" s="69">
        <v>11.51</v>
      </c>
      <c r="K1108" s="69">
        <v>4.1399999999999997</v>
      </c>
      <c r="L1108" s="69">
        <v>15.65</v>
      </c>
      <c r="M1108" s="69">
        <v>15.65</v>
      </c>
      <c r="N1108" s="40"/>
    </row>
    <row r="1109" spans="1:14" x14ac:dyDescent="0.25">
      <c r="A1109" s="47" t="s">
        <v>4327</v>
      </c>
      <c r="B1109" s="78" t="s">
        <v>1769</v>
      </c>
      <c r="C1109" s="79"/>
      <c r="D1109" s="79"/>
      <c r="E1109" s="80" t="s">
        <v>540</v>
      </c>
      <c r="F1109" s="79"/>
      <c r="G1109" s="81"/>
      <c r="H1109" s="81"/>
      <c r="I1109" s="81"/>
      <c r="J1109" s="81"/>
      <c r="K1109" s="81"/>
      <c r="L1109" s="82">
        <v>58.22</v>
      </c>
      <c r="M1109" s="82">
        <v>58.22</v>
      </c>
      <c r="N1109" s="40"/>
    </row>
    <row r="1110" spans="1:14" ht="24" x14ac:dyDescent="0.3">
      <c r="A1110" s="47" t="s">
        <v>4328</v>
      </c>
      <c r="B1110" s="63" t="s">
        <v>1770</v>
      </c>
      <c r="C1110" s="64" t="s">
        <v>170</v>
      </c>
      <c r="D1110" s="65">
        <v>96662</v>
      </c>
      <c r="E1110" s="70" t="s">
        <v>3203</v>
      </c>
      <c r="F1110" s="67" t="s">
        <v>101</v>
      </c>
      <c r="G1110" s="68">
        <v>1</v>
      </c>
      <c r="H1110" s="68">
        <v>1</v>
      </c>
      <c r="I1110" s="69">
        <v>1</v>
      </c>
      <c r="J1110" s="69">
        <v>4.88</v>
      </c>
      <c r="K1110" s="69">
        <v>2.4900000000000002</v>
      </c>
      <c r="L1110" s="69">
        <v>7.37</v>
      </c>
      <c r="M1110" s="69">
        <v>7.37</v>
      </c>
      <c r="N1110" s="41"/>
    </row>
    <row r="1111" spans="1:14" ht="24" x14ac:dyDescent="0.3">
      <c r="A1111" s="47" t="s">
        <v>4329</v>
      </c>
      <c r="B1111" s="63" t="s">
        <v>1771</v>
      </c>
      <c r="C1111" s="64" t="s">
        <v>170</v>
      </c>
      <c r="D1111" s="65">
        <v>89605</v>
      </c>
      <c r="E1111" s="66" t="s">
        <v>1772</v>
      </c>
      <c r="F1111" s="67" t="s">
        <v>101</v>
      </c>
      <c r="G1111" s="68">
        <v>2</v>
      </c>
      <c r="H1111" s="68">
        <v>1</v>
      </c>
      <c r="I1111" s="69">
        <v>2</v>
      </c>
      <c r="J1111" s="69">
        <v>17.22</v>
      </c>
      <c r="K1111" s="69">
        <v>2.68</v>
      </c>
      <c r="L1111" s="69">
        <v>39.799999999999997</v>
      </c>
      <c r="M1111" s="69">
        <v>39.799999999999997</v>
      </c>
      <c r="N1111" s="41"/>
    </row>
    <row r="1112" spans="1:14" ht="24" x14ac:dyDescent="0.3">
      <c r="A1112" s="47" t="s">
        <v>4330</v>
      </c>
      <c r="B1112" s="63" t="s">
        <v>1773</v>
      </c>
      <c r="C1112" s="64" t="s">
        <v>170</v>
      </c>
      <c r="D1112" s="65">
        <v>89579</v>
      </c>
      <c r="E1112" s="66" t="s">
        <v>1774</v>
      </c>
      <c r="F1112" s="67" t="s">
        <v>101</v>
      </c>
      <c r="G1112" s="68">
        <v>1</v>
      </c>
      <c r="H1112" s="68">
        <v>1</v>
      </c>
      <c r="I1112" s="69">
        <v>1</v>
      </c>
      <c r="J1112" s="69">
        <v>9.15</v>
      </c>
      <c r="K1112" s="69">
        <v>1.9</v>
      </c>
      <c r="L1112" s="69">
        <v>11.05</v>
      </c>
      <c r="M1112" s="69">
        <v>11.05</v>
      </c>
      <c r="N1112" s="41"/>
    </row>
    <row r="1113" spans="1:14" x14ac:dyDescent="0.25">
      <c r="A1113" s="47" t="s">
        <v>4331</v>
      </c>
      <c r="B1113" s="78" t="s">
        <v>1775</v>
      </c>
      <c r="C1113" s="79"/>
      <c r="D1113" s="79"/>
      <c r="E1113" s="80" t="s">
        <v>548</v>
      </c>
      <c r="F1113" s="79"/>
      <c r="G1113" s="81"/>
      <c r="H1113" s="81"/>
      <c r="I1113" s="81"/>
      <c r="J1113" s="81"/>
      <c r="K1113" s="81"/>
      <c r="L1113" s="82">
        <v>312.49</v>
      </c>
      <c r="M1113" s="82">
        <v>312.49</v>
      </c>
      <c r="N1113" s="40"/>
    </row>
    <row r="1114" spans="1:14" x14ac:dyDescent="0.25">
      <c r="A1114" s="47" t="s">
        <v>4332</v>
      </c>
      <c r="B1114" s="63" t="s">
        <v>1776</v>
      </c>
      <c r="C1114" s="64" t="s">
        <v>104</v>
      </c>
      <c r="D1114" s="65">
        <v>81302</v>
      </c>
      <c r="E1114" s="66" t="s">
        <v>1487</v>
      </c>
      <c r="F1114" s="67" t="s">
        <v>101</v>
      </c>
      <c r="G1114" s="68">
        <v>1</v>
      </c>
      <c r="H1114" s="68">
        <v>1</v>
      </c>
      <c r="I1114" s="69">
        <v>1</v>
      </c>
      <c r="J1114" s="69">
        <v>1.6</v>
      </c>
      <c r="K1114" s="69">
        <v>5.33</v>
      </c>
      <c r="L1114" s="69">
        <v>6.93</v>
      </c>
      <c r="M1114" s="69">
        <v>6.93</v>
      </c>
      <c r="N1114" s="40"/>
    </row>
    <row r="1115" spans="1:14" ht="24" x14ac:dyDescent="0.3">
      <c r="A1115" s="47" t="s">
        <v>4333</v>
      </c>
      <c r="B1115" s="63" t="s">
        <v>1777</v>
      </c>
      <c r="C1115" s="64" t="s">
        <v>170</v>
      </c>
      <c r="D1115" s="65">
        <v>89481</v>
      </c>
      <c r="E1115" s="66" t="s">
        <v>550</v>
      </c>
      <c r="F1115" s="67" t="s">
        <v>101</v>
      </c>
      <c r="G1115" s="68">
        <v>23</v>
      </c>
      <c r="H1115" s="68">
        <v>1</v>
      </c>
      <c r="I1115" s="69">
        <v>23</v>
      </c>
      <c r="J1115" s="69">
        <v>2.2799999999999998</v>
      </c>
      <c r="K1115" s="69">
        <v>2.04</v>
      </c>
      <c r="L1115" s="69">
        <v>99.36</v>
      </c>
      <c r="M1115" s="69">
        <v>99.36</v>
      </c>
      <c r="N1115" s="41"/>
    </row>
    <row r="1116" spans="1:14" x14ac:dyDescent="0.25">
      <c r="A1116" s="47" t="s">
        <v>4334</v>
      </c>
      <c r="B1116" s="63" t="s">
        <v>1778</v>
      </c>
      <c r="C1116" s="64" t="s">
        <v>104</v>
      </c>
      <c r="D1116" s="65">
        <v>81324</v>
      </c>
      <c r="E1116" s="66" t="s">
        <v>1134</v>
      </c>
      <c r="F1116" s="67" t="s">
        <v>101</v>
      </c>
      <c r="G1116" s="68">
        <v>4</v>
      </c>
      <c r="H1116" s="68">
        <v>1</v>
      </c>
      <c r="I1116" s="69">
        <v>4</v>
      </c>
      <c r="J1116" s="69">
        <v>4.84</v>
      </c>
      <c r="K1116" s="69">
        <v>8.2899999999999991</v>
      </c>
      <c r="L1116" s="69">
        <v>52.52</v>
      </c>
      <c r="M1116" s="69">
        <v>52.52</v>
      </c>
      <c r="N1116" s="40"/>
    </row>
    <row r="1117" spans="1:14" x14ac:dyDescent="0.25">
      <c r="A1117" s="47" t="s">
        <v>4335</v>
      </c>
      <c r="B1117" s="63" t="s">
        <v>1779</v>
      </c>
      <c r="C1117" s="64" t="s">
        <v>104</v>
      </c>
      <c r="D1117" s="65">
        <v>81369</v>
      </c>
      <c r="E1117" s="66" t="s">
        <v>557</v>
      </c>
      <c r="F1117" s="67" t="s">
        <v>101</v>
      </c>
      <c r="G1117" s="68">
        <v>17</v>
      </c>
      <c r="H1117" s="68">
        <v>1</v>
      </c>
      <c r="I1117" s="69">
        <v>17</v>
      </c>
      <c r="J1117" s="69">
        <v>5.66</v>
      </c>
      <c r="K1117" s="69">
        <v>3.38</v>
      </c>
      <c r="L1117" s="69">
        <v>153.68</v>
      </c>
      <c r="M1117" s="69">
        <v>153.68</v>
      </c>
      <c r="N1117" s="40"/>
    </row>
    <row r="1118" spans="1:14" x14ac:dyDescent="0.25">
      <c r="A1118" s="47" t="s">
        <v>4336</v>
      </c>
      <c r="B1118" s="78" t="s">
        <v>1780</v>
      </c>
      <c r="C1118" s="79"/>
      <c r="D1118" s="79"/>
      <c r="E1118" s="80" t="s">
        <v>559</v>
      </c>
      <c r="F1118" s="79"/>
      <c r="G1118" s="81"/>
      <c r="H1118" s="81"/>
      <c r="I1118" s="81"/>
      <c r="J1118" s="81"/>
      <c r="K1118" s="81"/>
      <c r="L1118" s="82">
        <v>160.13999999999999</v>
      </c>
      <c r="M1118" s="82">
        <v>160.13999999999999</v>
      </c>
      <c r="N1118" s="40"/>
    </row>
    <row r="1119" spans="1:14" x14ac:dyDescent="0.25">
      <c r="A1119" s="47" t="s">
        <v>4337</v>
      </c>
      <c r="B1119" s="63" t="s">
        <v>1781</v>
      </c>
      <c r="C1119" s="64" t="s">
        <v>104</v>
      </c>
      <c r="D1119" s="65">
        <v>81402</v>
      </c>
      <c r="E1119" s="66" t="s">
        <v>561</v>
      </c>
      <c r="F1119" s="67" t="s">
        <v>101</v>
      </c>
      <c r="G1119" s="68">
        <v>8</v>
      </c>
      <c r="H1119" s="68">
        <v>1</v>
      </c>
      <c r="I1119" s="69">
        <v>8</v>
      </c>
      <c r="J1119" s="69">
        <v>1.1299999999999999</v>
      </c>
      <c r="K1119" s="69">
        <v>5.62</v>
      </c>
      <c r="L1119" s="69">
        <v>54</v>
      </c>
      <c r="M1119" s="69">
        <v>54</v>
      </c>
      <c r="N1119" s="40"/>
    </row>
    <row r="1120" spans="1:14" x14ac:dyDescent="0.25">
      <c r="A1120" s="47" t="s">
        <v>4338</v>
      </c>
      <c r="B1120" s="63" t="s">
        <v>1782</v>
      </c>
      <c r="C1120" s="64" t="s">
        <v>104</v>
      </c>
      <c r="D1120" s="65">
        <v>81421</v>
      </c>
      <c r="E1120" s="66" t="s">
        <v>574</v>
      </c>
      <c r="F1120" s="67" t="s">
        <v>101</v>
      </c>
      <c r="G1120" s="68">
        <v>3</v>
      </c>
      <c r="H1120" s="68">
        <v>1</v>
      </c>
      <c r="I1120" s="69">
        <v>3</v>
      </c>
      <c r="J1120" s="69">
        <v>6.85</v>
      </c>
      <c r="K1120" s="69">
        <v>5.62</v>
      </c>
      <c r="L1120" s="69">
        <v>37.409999999999997</v>
      </c>
      <c r="M1120" s="69">
        <v>37.409999999999997</v>
      </c>
      <c r="N1120" s="40"/>
    </row>
    <row r="1121" spans="1:14" x14ac:dyDescent="0.25">
      <c r="A1121" s="47" t="s">
        <v>4339</v>
      </c>
      <c r="B1121" s="63" t="s">
        <v>1783</v>
      </c>
      <c r="C1121" s="64" t="s">
        <v>104</v>
      </c>
      <c r="D1121" s="65">
        <v>81406</v>
      </c>
      <c r="E1121" s="66" t="s">
        <v>565</v>
      </c>
      <c r="F1121" s="67" t="s">
        <v>101</v>
      </c>
      <c r="G1121" s="68">
        <v>1</v>
      </c>
      <c r="H1121" s="68">
        <v>1</v>
      </c>
      <c r="I1121" s="69">
        <v>1</v>
      </c>
      <c r="J1121" s="69">
        <v>23.94</v>
      </c>
      <c r="K1121" s="69">
        <v>8.89</v>
      </c>
      <c r="L1121" s="69">
        <v>32.83</v>
      </c>
      <c r="M1121" s="69">
        <v>32.83</v>
      </c>
      <c r="N1121" s="40"/>
    </row>
    <row r="1122" spans="1:14" x14ac:dyDescent="0.25">
      <c r="A1122" s="47" t="s">
        <v>4340</v>
      </c>
      <c r="B1122" s="63" t="s">
        <v>1784</v>
      </c>
      <c r="C1122" s="64" t="s">
        <v>104</v>
      </c>
      <c r="D1122" s="65">
        <v>81424</v>
      </c>
      <c r="E1122" s="66" t="s">
        <v>1785</v>
      </c>
      <c r="F1122" s="67" t="s">
        <v>101</v>
      </c>
      <c r="G1122" s="68">
        <v>1</v>
      </c>
      <c r="H1122" s="68">
        <v>1</v>
      </c>
      <c r="I1122" s="69">
        <v>1</v>
      </c>
      <c r="J1122" s="69">
        <v>8.09</v>
      </c>
      <c r="K1122" s="69">
        <v>8.89</v>
      </c>
      <c r="L1122" s="69">
        <v>16.98</v>
      </c>
      <c r="M1122" s="69">
        <v>16.98</v>
      </c>
      <c r="N1122" s="40"/>
    </row>
    <row r="1123" spans="1:14" x14ac:dyDescent="0.25">
      <c r="A1123" s="47" t="s">
        <v>4341</v>
      </c>
      <c r="B1123" s="63" t="s">
        <v>1786</v>
      </c>
      <c r="C1123" s="64" t="s">
        <v>104</v>
      </c>
      <c r="D1123" s="65">
        <v>81440</v>
      </c>
      <c r="E1123" s="66" t="s">
        <v>1787</v>
      </c>
      <c r="F1123" s="67" t="s">
        <v>101</v>
      </c>
      <c r="G1123" s="68">
        <v>2</v>
      </c>
      <c r="H1123" s="68">
        <v>1</v>
      </c>
      <c r="I1123" s="69">
        <v>2</v>
      </c>
      <c r="J1123" s="69">
        <v>3.54</v>
      </c>
      <c r="K1123" s="69">
        <v>5.92</v>
      </c>
      <c r="L1123" s="69">
        <v>18.920000000000002</v>
      </c>
      <c r="M1123" s="69">
        <v>18.920000000000002</v>
      </c>
      <c r="N1123" s="40"/>
    </row>
    <row r="1124" spans="1:14" x14ac:dyDescent="0.25">
      <c r="A1124" s="47" t="s">
        <v>4342</v>
      </c>
      <c r="B1124" s="78" t="s">
        <v>1788</v>
      </c>
      <c r="C1124" s="79"/>
      <c r="D1124" s="79"/>
      <c r="E1124" s="80" t="s">
        <v>1142</v>
      </c>
      <c r="F1124" s="79"/>
      <c r="G1124" s="81"/>
      <c r="H1124" s="81"/>
      <c r="I1124" s="81"/>
      <c r="J1124" s="81"/>
      <c r="K1124" s="81"/>
      <c r="L1124" s="82">
        <v>209.5</v>
      </c>
      <c r="M1124" s="82">
        <v>209.5</v>
      </c>
      <c r="N1124" s="40"/>
    </row>
    <row r="1125" spans="1:14" x14ac:dyDescent="0.25">
      <c r="A1125" s="47" t="s">
        <v>4343</v>
      </c>
      <c r="B1125" s="63" t="s">
        <v>1789</v>
      </c>
      <c r="C1125" s="64" t="s">
        <v>104</v>
      </c>
      <c r="D1125" s="65">
        <v>81501</v>
      </c>
      <c r="E1125" s="66" t="s">
        <v>603</v>
      </c>
      <c r="F1125" s="67" t="s">
        <v>101</v>
      </c>
      <c r="G1125" s="68">
        <v>2</v>
      </c>
      <c r="H1125" s="68">
        <v>1</v>
      </c>
      <c r="I1125" s="69">
        <v>2</v>
      </c>
      <c r="J1125" s="69">
        <v>55.66</v>
      </c>
      <c r="K1125" s="69">
        <v>0</v>
      </c>
      <c r="L1125" s="69">
        <v>111.32</v>
      </c>
      <c r="M1125" s="69">
        <v>111.32</v>
      </c>
      <c r="N1125" s="40"/>
    </row>
    <row r="1126" spans="1:14" x14ac:dyDescent="0.25">
      <c r="A1126" s="47" t="s">
        <v>4344</v>
      </c>
      <c r="B1126" s="63" t="s">
        <v>1790</v>
      </c>
      <c r="C1126" s="64" t="s">
        <v>104</v>
      </c>
      <c r="D1126" s="65">
        <v>81504</v>
      </c>
      <c r="E1126" s="66" t="s">
        <v>605</v>
      </c>
      <c r="F1126" s="67" t="s">
        <v>101</v>
      </c>
      <c r="G1126" s="68">
        <v>2</v>
      </c>
      <c r="H1126" s="68">
        <v>1</v>
      </c>
      <c r="I1126" s="69">
        <v>2</v>
      </c>
      <c r="J1126" s="69">
        <v>49.09</v>
      </c>
      <c r="K1126" s="69">
        <v>0</v>
      </c>
      <c r="L1126" s="69">
        <v>98.18</v>
      </c>
      <c r="M1126" s="69">
        <v>98.18</v>
      </c>
      <c r="N1126" s="40"/>
    </row>
    <row r="1127" spans="1:14" x14ac:dyDescent="0.25">
      <c r="A1127" s="47" t="s">
        <v>4345</v>
      </c>
      <c r="B1127" s="72" t="s">
        <v>1791</v>
      </c>
      <c r="C1127" s="73"/>
      <c r="D1127" s="73"/>
      <c r="E1127" s="74" t="s">
        <v>576</v>
      </c>
      <c r="F1127" s="73"/>
      <c r="G1127" s="75"/>
      <c r="H1127" s="75"/>
      <c r="I1127" s="75"/>
      <c r="J1127" s="75"/>
      <c r="K1127" s="75"/>
      <c r="L1127" s="76">
        <v>2436.2200000000003</v>
      </c>
      <c r="M1127" s="76">
        <v>2436.2200000000003</v>
      </c>
      <c r="N1127" s="40"/>
    </row>
    <row r="1128" spans="1:14" x14ac:dyDescent="0.25">
      <c r="A1128" s="47" t="s">
        <v>4346</v>
      </c>
      <c r="B1128" s="78" t="s">
        <v>1792</v>
      </c>
      <c r="C1128" s="79"/>
      <c r="D1128" s="79"/>
      <c r="E1128" s="80" t="s">
        <v>1147</v>
      </c>
      <c r="F1128" s="79"/>
      <c r="G1128" s="81"/>
      <c r="H1128" s="81"/>
      <c r="I1128" s="81"/>
      <c r="J1128" s="81"/>
      <c r="K1128" s="81"/>
      <c r="L1128" s="82">
        <v>338.1400000000001</v>
      </c>
      <c r="M1128" s="82">
        <v>338.1400000000001</v>
      </c>
      <c r="N1128" s="40"/>
    </row>
    <row r="1129" spans="1:14" x14ac:dyDescent="0.25">
      <c r="A1129" s="47" t="s">
        <v>4347</v>
      </c>
      <c r="B1129" s="83" t="s">
        <v>5502</v>
      </c>
      <c r="C1129" s="64" t="s">
        <v>104</v>
      </c>
      <c r="D1129" s="65">
        <v>81663</v>
      </c>
      <c r="E1129" s="70" t="s">
        <v>1149</v>
      </c>
      <c r="F1129" s="84" t="s">
        <v>101</v>
      </c>
      <c r="G1129" s="68">
        <v>3</v>
      </c>
      <c r="H1129" s="68">
        <v>1</v>
      </c>
      <c r="I1129" s="85">
        <v>3</v>
      </c>
      <c r="J1129" s="69">
        <v>30.92</v>
      </c>
      <c r="K1129" s="69">
        <v>6.52</v>
      </c>
      <c r="L1129" s="69">
        <v>112.32</v>
      </c>
      <c r="M1129" s="69">
        <v>112.32</v>
      </c>
      <c r="N1129" s="40"/>
    </row>
    <row r="1130" spans="1:14" x14ac:dyDescent="0.25">
      <c r="A1130" s="47" t="s">
        <v>4348</v>
      </c>
      <c r="B1130" s="63" t="s">
        <v>1793</v>
      </c>
      <c r="C1130" s="64" t="s">
        <v>104</v>
      </c>
      <c r="D1130" s="65">
        <v>81696</v>
      </c>
      <c r="E1130" s="66" t="s">
        <v>1151</v>
      </c>
      <c r="F1130" s="67" t="s">
        <v>123</v>
      </c>
      <c r="G1130" s="68">
        <v>3</v>
      </c>
      <c r="H1130" s="68">
        <v>1</v>
      </c>
      <c r="I1130" s="69">
        <v>3</v>
      </c>
      <c r="J1130" s="69">
        <v>32.200000000000003</v>
      </c>
      <c r="K1130" s="69">
        <v>16.600000000000001</v>
      </c>
      <c r="L1130" s="69">
        <v>146.4</v>
      </c>
      <c r="M1130" s="69">
        <v>146.4</v>
      </c>
      <c r="N1130" s="40"/>
    </row>
    <row r="1131" spans="1:14" x14ac:dyDescent="0.25">
      <c r="A1131" s="47" t="s">
        <v>4349</v>
      </c>
      <c r="B1131" s="63" t="s">
        <v>1794</v>
      </c>
      <c r="C1131" s="64" t="s">
        <v>104</v>
      </c>
      <c r="D1131" s="65">
        <v>81771</v>
      </c>
      <c r="E1131" s="66" t="s">
        <v>1795</v>
      </c>
      <c r="F1131" s="67" t="s">
        <v>101</v>
      </c>
      <c r="G1131" s="68">
        <v>3</v>
      </c>
      <c r="H1131" s="68">
        <v>1</v>
      </c>
      <c r="I1131" s="69">
        <v>3</v>
      </c>
      <c r="J1131" s="69">
        <v>7.87</v>
      </c>
      <c r="K1131" s="69">
        <v>2.37</v>
      </c>
      <c r="L1131" s="69">
        <v>30.72</v>
      </c>
      <c r="M1131" s="69">
        <v>30.72</v>
      </c>
      <c r="N1131" s="40"/>
    </row>
    <row r="1132" spans="1:14" x14ac:dyDescent="0.25">
      <c r="A1132" s="47" t="s">
        <v>4350</v>
      </c>
      <c r="B1132" s="63" t="s">
        <v>1796</v>
      </c>
      <c r="C1132" s="64" t="s">
        <v>104</v>
      </c>
      <c r="D1132" s="65">
        <v>81695</v>
      </c>
      <c r="E1132" s="66" t="s">
        <v>1797</v>
      </c>
      <c r="F1132" s="67" t="s">
        <v>123</v>
      </c>
      <c r="G1132" s="68">
        <v>1</v>
      </c>
      <c r="H1132" s="68">
        <v>1</v>
      </c>
      <c r="I1132" s="69">
        <v>1</v>
      </c>
      <c r="J1132" s="69">
        <v>12.93</v>
      </c>
      <c r="K1132" s="69">
        <v>15.42</v>
      </c>
      <c r="L1132" s="69">
        <v>28.35</v>
      </c>
      <c r="M1132" s="69">
        <v>28.35</v>
      </c>
      <c r="N1132" s="40"/>
    </row>
    <row r="1133" spans="1:14" x14ac:dyDescent="0.25">
      <c r="A1133" s="47" t="s">
        <v>4351</v>
      </c>
      <c r="B1133" s="63" t="s">
        <v>1798</v>
      </c>
      <c r="C1133" s="64" t="s">
        <v>104</v>
      </c>
      <c r="D1133" s="65">
        <v>81681</v>
      </c>
      <c r="E1133" s="66" t="s">
        <v>1799</v>
      </c>
      <c r="F1133" s="67" t="s">
        <v>101</v>
      </c>
      <c r="G1133" s="68">
        <v>1</v>
      </c>
      <c r="H1133" s="68">
        <v>1</v>
      </c>
      <c r="I1133" s="69">
        <v>1</v>
      </c>
      <c r="J1133" s="69">
        <v>8.15</v>
      </c>
      <c r="K1133" s="69">
        <v>6.52</v>
      </c>
      <c r="L1133" s="69">
        <v>14.67</v>
      </c>
      <c r="M1133" s="69">
        <v>14.67</v>
      </c>
      <c r="N1133" s="40"/>
    </row>
    <row r="1134" spans="1:14" x14ac:dyDescent="0.25">
      <c r="A1134" s="47" t="s">
        <v>4352</v>
      </c>
      <c r="B1134" s="63" t="s">
        <v>1800</v>
      </c>
      <c r="C1134" s="64" t="s">
        <v>104</v>
      </c>
      <c r="D1134" s="65">
        <v>81790</v>
      </c>
      <c r="E1134" s="66" t="s">
        <v>1801</v>
      </c>
      <c r="F1134" s="67" t="s">
        <v>101</v>
      </c>
      <c r="G1134" s="68">
        <v>1</v>
      </c>
      <c r="H1134" s="68">
        <v>1</v>
      </c>
      <c r="I1134" s="69">
        <v>1</v>
      </c>
      <c r="J1134" s="69">
        <v>3.31</v>
      </c>
      <c r="K1134" s="69">
        <v>2.37</v>
      </c>
      <c r="L1134" s="69">
        <v>5.68</v>
      </c>
      <c r="M1134" s="69">
        <v>5.68</v>
      </c>
      <c r="N1134" s="40"/>
    </row>
    <row r="1135" spans="1:14" x14ac:dyDescent="0.25">
      <c r="A1135" s="47" t="s">
        <v>4353</v>
      </c>
      <c r="B1135" s="78" t="s">
        <v>1802</v>
      </c>
      <c r="C1135" s="79"/>
      <c r="D1135" s="79"/>
      <c r="E1135" s="80" t="s">
        <v>1161</v>
      </c>
      <c r="F1135" s="79"/>
      <c r="G1135" s="81"/>
      <c r="H1135" s="81"/>
      <c r="I1135" s="81"/>
      <c r="J1135" s="81"/>
      <c r="K1135" s="81"/>
      <c r="L1135" s="82">
        <v>429.22</v>
      </c>
      <c r="M1135" s="82">
        <v>429.22</v>
      </c>
      <c r="N1135" s="40"/>
    </row>
    <row r="1136" spans="1:14" ht="24" x14ac:dyDescent="0.3">
      <c r="A1136" s="47" t="s">
        <v>4354</v>
      </c>
      <c r="B1136" s="63" t="s">
        <v>1803</v>
      </c>
      <c r="C1136" s="64" t="s">
        <v>170</v>
      </c>
      <c r="D1136" s="65">
        <v>89726</v>
      </c>
      <c r="E1136" s="66" t="s">
        <v>1163</v>
      </c>
      <c r="F1136" s="67" t="s">
        <v>101</v>
      </c>
      <c r="G1136" s="68">
        <v>5</v>
      </c>
      <c r="H1136" s="68">
        <v>1</v>
      </c>
      <c r="I1136" s="69">
        <v>5</v>
      </c>
      <c r="J1136" s="69">
        <v>4.59</v>
      </c>
      <c r="K1136" s="69">
        <v>3.69</v>
      </c>
      <c r="L1136" s="69">
        <v>41.4</v>
      </c>
      <c r="M1136" s="69">
        <v>41.4</v>
      </c>
      <c r="N1136" s="41"/>
    </row>
    <row r="1137" spans="1:14" ht="36" x14ac:dyDescent="0.3">
      <c r="A1137" s="47" t="s">
        <v>4355</v>
      </c>
      <c r="B1137" s="63" t="s">
        <v>1804</v>
      </c>
      <c r="C1137" s="64" t="s">
        <v>170</v>
      </c>
      <c r="D1137" s="65">
        <v>89802</v>
      </c>
      <c r="E1137" s="70" t="s">
        <v>3204</v>
      </c>
      <c r="F1137" s="67" t="s">
        <v>101</v>
      </c>
      <c r="G1137" s="68">
        <v>5</v>
      </c>
      <c r="H1137" s="68">
        <v>1</v>
      </c>
      <c r="I1137" s="69">
        <v>5</v>
      </c>
      <c r="J1137" s="69">
        <v>7.79</v>
      </c>
      <c r="K1137" s="69">
        <v>0.97</v>
      </c>
      <c r="L1137" s="69">
        <v>43.8</v>
      </c>
      <c r="M1137" s="69">
        <v>43.8</v>
      </c>
      <c r="N1137" s="41"/>
    </row>
    <row r="1138" spans="1:14" x14ac:dyDescent="0.25">
      <c r="A1138" s="47" t="s">
        <v>4356</v>
      </c>
      <c r="B1138" s="63" t="s">
        <v>1805</v>
      </c>
      <c r="C1138" s="64" t="s">
        <v>104</v>
      </c>
      <c r="D1138" s="65">
        <v>81935</v>
      </c>
      <c r="E1138" s="66" t="s">
        <v>1509</v>
      </c>
      <c r="F1138" s="67" t="s">
        <v>101</v>
      </c>
      <c r="G1138" s="68">
        <v>14</v>
      </c>
      <c r="H1138" s="68">
        <v>1</v>
      </c>
      <c r="I1138" s="69">
        <v>14</v>
      </c>
      <c r="J1138" s="69">
        <v>2.2400000000000002</v>
      </c>
      <c r="K1138" s="69">
        <v>8.2899999999999991</v>
      </c>
      <c r="L1138" s="69">
        <v>147.41999999999999</v>
      </c>
      <c r="M1138" s="69">
        <v>147.41999999999999</v>
      </c>
      <c r="N1138" s="40"/>
    </row>
    <row r="1139" spans="1:14" x14ac:dyDescent="0.25">
      <c r="A1139" s="47" t="s">
        <v>4357</v>
      </c>
      <c r="B1139" s="63" t="s">
        <v>1806</v>
      </c>
      <c r="C1139" s="64" t="s">
        <v>104</v>
      </c>
      <c r="D1139" s="65">
        <v>81936</v>
      </c>
      <c r="E1139" s="66" t="s">
        <v>1167</v>
      </c>
      <c r="F1139" s="67" t="s">
        <v>101</v>
      </c>
      <c r="G1139" s="68">
        <v>3</v>
      </c>
      <c r="H1139" s="68">
        <v>1</v>
      </c>
      <c r="I1139" s="69">
        <v>3</v>
      </c>
      <c r="J1139" s="69">
        <v>2.7</v>
      </c>
      <c r="K1139" s="69">
        <v>8.2899999999999991</v>
      </c>
      <c r="L1139" s="69">
        <v>32.97</v>
      </c>
      <c r="M1139" s="69">
        <v>32.97</v>
      </c>
      <c r="N1139" s="40"/>
    </row>
    <row r="1140" spans="1:14" x14ac:dyDescent="0.25">
      <c r="A1140" s="47" t="s">
        <v>4358</v>
      </c>
      <c r="B1140" s="63" t="s">
        <v>1807</v>
      </c>
      <c r="C1140" s="64" t="s">
        <v>104</v>
      </c>
      <c r="D1140" s="65">
        <v>81938</v>
      </c>
      <c r="E1140" s="66" t="s">
        <v>1808</v>
      </c>
      <c r="F1140" s="67" t="s">
        <v>101</v>
      </c>
      <c r="G1140" s="68">
        <v>1</v>
      </c>
      <c r="H1140" s="68">
        <v>1</v>
      </c>
      <c r="I1140" s="69">
        <v>1</v>
      </c>
      <c r="J1140" s="69">
        <v>8.33</v>
      </c>
      <c r="K1140" s="69">
        <v>13.34</v>
      </c>
      <c r="L1140" s="69">
        <v>21.67</v>
      </c>
      <c r="M1140" s="69">
        <v>21.67</v>
      </c>
      <c r="N1140" s="40"/>
    </row>
    <row r="1141" spans="1:14" x14ac:dyDescent="0.25">
      <c r="A1141" s="47" t="s">
        <v>4359</v>
      </c>
      <c r="B1141" s="63" t="s">
        <v>1809</v>
      </c>
      <c r="C1141" s="64" t="s">
        <v>104</v>
      </c>
      <c r="D1141" s="65">
        <v>81927</v>
      </c>
      <c r="E1141" s="66" t="s">
        <v>1165</v>
      </c>
      <c r="F1141" s="67" t="s">
        <v>101</v>
      </c>
      <c r="G1141" s="68">
        <v>13</v>
      </c>
      <c r="H1141" s="68">
        <v>1</v>
      </c>
      <c r="I1141" s="69">
        <v>13</v>
      </c>
      <c r="J1141" s="69">
        <v>2.63</v>
      </c>
      <c r="K1141" s="69">
        <v>8.2899999999999991</v>
      </c>
      <c r="L1141" s="69">
        <v>141.96</v>
      </c>
      <c r="M1141" s="69">
        <v>141.96</v>
      </c>
      <c r="N1141" s="40"/>
    </row>
    <row r="1142" spans="1:14" x14ac:dyDescent="0.25">
      <c r="A1142" s="47" t="s">
        <v>4360</v>
      </c>
      <c r="B1142" s="78" t="s">
        <v>1810</v>
      </c>
      <c r="C1142" s="79"/>
      <c r="D1142" s="79"/>
      <c r="E1142" s="80" t="s">
        <v>1811</v>
      </c>
      <c r="F1142" s="79"/>
      <c r="G1142" s="81"/>
      <c r="H1142" s="81"/>
      <c r="I1142" s="81"/>
      <c r="J1142" s="81"/>
      <c r="K1142" s="81"/>
      <c r="L1142" s="82">
        <v>194.66</v>
      </c>
      <c r="M1142" s="82">
        <v>194.66</v>
      </c>
      <c r="N1142" s="40"/>
    </row>
    <row r="1143" spans="1:14" x14ac:dyDescent="0.25">
      <c r="A1143" s="47" t="s">
        <v>4361</v>
      </c>
      <c r="B1143" s="63" t="s">
        <v>1812</v>
      </c>
      <c r="C1143" s="64" t="s">
        <v>104</v>
      </c>
      <c r="D1143" s="65">
        <v>81961</v>
      </c>
      <c r="E1143" s="66" t="s">
        <v>1813</v>
      </c>
      <c r="F1143" s="67" t="s">
        <v>101</v>
      </c>
      <c r="G1143" s="68">
        <v>1</v>
      </c>
      <c r="H1143" s="68">
        <v>1</v>
      </c>
      <c r="I1143" s="69">
        <v>1</v>
      </c>
      <c r="J1143" s="69">
        <v>3.59</v>
      </c>
      <c r="K1143" s="69">
        <v>8.6</v>
      </c>
      <c r="L1143" s="69">
        <v>12.19</v>
      </c>
      <c r="M1143" s="69">
        <v>12.19</v>
      </c>
      <c r="N1143" s="40"/>
    </row>
    <row r="1144" spans="1:14" x14ac:dyDescent="0.25">
      <c r="A1144" s="47" t="s">
        <v>4362</v>
      </c>
      <c r="B1144" s="63" t="s">
        <v>1814</v>
      </c>
      <c r="C1144" s="64" t="s">
        <v>104</v>
      </c>
      <c r="D1144" s="65">
        <v>81970</v>
      </c>
      <c r="E1144" s="66" t="s">
        <v>1815</v>
      </c>
      <c r="F1144" s="67" t="s">
        <v>101</v>
      </c>
      <c r="G1144" s="68">
        <v>2</v>
      </c>
      <c r="H1144" s="68">
        <v>1</v>
      </c>
      <c r="I1144" s="69">
        <v>2</v>
      </c>
      <c r="J1144" s="69">
        <v>7.35</v>
      </c>
      <c r="K1144" s="69">
        <v>8.6</v>
      </c>
      <c r="L1144" s="69">
        <v>31.9</v>
      </c>
      <c r="M1144" s="69">
        <v>31.9</v>
      </c>
      <c r="N1144" s="40"/>
    </row>
    <row r="1145" spans="1:14" x14ac:dyDescent="0.25">
      <c r="A1145" s="47" t="s">
        <v>4363</v>
      </c>
      <c r="B1145" s="63" t="s">
        <v>1816</v>
      </c>
      <c r="C1145" s="64" t="s">
        <v>104</v>
      </c>
      <c r="D1145" s="65">
        <v>81971</v>
      </c>
      <c r="E1145" s="66" t="s">
        <v>1817</v>
      </c>
      <c r="F1145" s="67" t="s">
        <v>101</v>
      </c>
      <c r="G1145" s="68">
        <v>3</v>
      </c>
      <c r="H1145" s="68">
        <v>1</v>
      </c>
      <c r="I1145" s="69">
        <v>3</v>
      </c>
      <c r="J1145" s="69">
        <v>11.38</v>
      </c>
      <c r="K1145" s="69">
        <v>10.97</v>
      </c>
      <c r="L1145" s="69">
        <v>67.05</v>
      </c>
      <c r="M1145" s="69">
        <v>67.05</v>
      </c>
      <c r="N1145" s="40"/>
    </row>
    <row r="1146" spans="1:14" x14ac:dyDescent="0.25">
      <c r="A1146" s="47" t="s">
        <v>4364</v>
      </c>
      <c r="B1146" s="63" t="s">
        <v>1818</v>
      </c>
      <c r="C1146" s="64" t="s">
        <v>104</v>
      </c>
      <c r="D1146" s="65">
        <v>81973</v>
      </c>
      <c r="E1146" s="66" t="s">
        <v>1819</v>
      </c>
      <c r="F1146" s="67" t="s">
        <v>101</v>
      </c>
      <c r="G1146" s="68">
        <v>1</v>
      </c>
      <c r="H1146" s="68">
        <v>1</v>
      </c>
      <c r="I1146" s="69">
        <v>1</v>
      </c>
      <c r="J1146" s="69">
        <v>13.26</v>
      </c>
      <c r="K1146" s="69">
        <v>13.64</v>
      </c>
      <c r="L1146" s="69">
        <v>26.9</v>
      </c>
      <c r="M1146" s="69">
        <v>26.9</v>
      </c>
      <c r="N1146" s="40"/>
    </row>
    <row r="1147" spans="1:14" x14ac:dyDescent="0.25">
      <c r="A1147" s="47" t="s">
        <v>4365</v>
      </c>
      <c r="B1147" s="63" t="s">
        <v>1820</v>
      </c>
      <c r="C1147" s="64" t="s">
        <v>104</v>
      </c>
      <c r="D1147" s="65">
        <v>81974</v>
      </c>
      <c r="E1147" s="66" t="s">
        <v>1821</v>
      </c>
      <c r="F1147" s="67" t="s">
        <v>101</v>
      </c>
      <c r="G1147" s="68">
        <v>1</v>
      </c>
      <c r="H1147" s="68">
        <v>1</v>
      </c>
      <c r="I1147" s="69">
        <v>1</v>
      </c>
      <c r="J1147" s="69">
        <v>18.829999999999998</v>
      </c>
      <c r="K1147" s="69">
        <v>13.64</v>
      </c>
      <c r="L1147" s="69">
        <v>32.47</v>
      </c>
      <c r="M1147" s="69">
        <v>32.47</v>
      </c>
      <c r="N1147" s="40"/>
    </row>
    <row r="1148" spans="1:14" x14ac:dyDescent="0.25">
      <c r="A1148" s="47" t="s">
        <v>4366</v>
      </c>
      <c r="B1148" s="63" t="s">
        <v>1822</v>
      </c>
      <c r="C1148" s="64" t="s">
        <v>104</v>
      </c>
      <c r="D1148" s="65">
        <v>81972</v>
      </c>
      <c r="E1148" s="66" t="s">
        <v>1823</v>
      </c>
      <c r="F1148" s="67" t="s">
        <v>101</v>
      </c>
      <c r="G1148" s="68">
        <v>1</v>
      </c>
      <c r="H1148" s="68">
        <v>1</v>
      </c>
      <c r="I1148" s="69">
        <v>1</v>
      </c>
      <c r="J1148" s="69">
        <v>13.18</v>
      </c>
      <c r="K1148" s="69">
        <v>10.97</v>
      </c>
      <c r="L1148" s="69">
        <v>24.15</v>
      </c>
      <c r="M1148" s="69">
        <v>24.15</v>
      </c>
      <c r="N1148" s="40"/>
    </row>
    <row r="1149" spans="1:14" x14ac:dyDescent="0.25">
      <c r="A1149" s="47" t="s">
        <v>4367</v>
      </c>
      <c r="B1149" s="78" t="s">
        <v>1824</v>
      </c>
      <c r="C1149" s="79"/>
      <c r="D1149" s="79"/>
      <c r="E1149" s="80" t="s">
        <v>1513</v>
      </c>
      <c r="F1149" s="79"/>
      <c r="G1149" s="81"/>
      <c r="H1149" s="81"/>
      <c r="I1149" s="81"/>
      <c r="J1149" s="81"/>
      <c r="K1149" s="81"/>
      <c r="L1149" s="82">
        <v>186.81</v>
      </c>
      <c r="M1149" s="82">
        <v>186.81</v>
      </c>
      <c r="N1149" s="40"/>
    </row>
    <row r="1150" spans="1:14" x14ac:dyDescent="0.25">
      <c r="A1150" s="47" t="s">
        <v>4368</v>
      </c>
      <c r="B1150" s="63" t="s">
        <v>1825</v>
      </c>
      <c r="C1150" s="64" t="s">
        <v>104</v>
      </c>
      <c r="D1150" s="65">
        <v>82001</v>
      </c>
      <c r="E1150" s="66" t="s">
        <v>1515</v>
      </c>
      <c r="F1150" s="67" t="s">
        <v>101</v>
      </c>
      <c r="G1150" s="68">
        <v>4</v>
      </c>
      <c r="H1150" s="68">
        <v>1</v>
      </c>
      <c r="I1150" s="69">
        <v>4</v>
      </c>
      <c r="J1150" s="69">
        <v>1.57</v>
      </c>
      <c r="K1150" s="69">
        <v>4.1399999999999997</v>
      </c>
      <c r="L1150" s="69">
        <v>22.84</v>
      </c>
      <c r="M1150" s="69">
        <v>22.84</v>
      </c>
      <c r="N1150" s="40"/>
    </row>
    <row r="1151" spans="1:14" x14ac:dyDescent="0.25">
      <c r="A1151" s="47" t="s">
        <v>4369</v>
      </c>
      <c r="B1151" s="63" t="s">
        <v>1826</v>
      </c>
      <c r="C1151" s="64" t="s">
        <v>104</v>
      </c>
      <c r="D1151" s="65">
        <v>82002</v>
      </c>
      <c r="E1151" s="66" t="s">
        <v>1517</v>
      </c>
      <c r="F1151" s="67" t="s">
        <v>101</v>
      </c>
      <c r="G1151" s="68">
        <v>5</v>
      </c>
      <c r="H1151" s="68">
        <v>1</v>
      </c>
      <c r="I1151" s="69">
        <v>5</v>
      </c>
      <c r="J1151" s="69">
        <v>2.62</v>
      </c>
      <c r="K1151" s="69">
        <v>4.1399999999999997</v>
      </c>
      <c r="L1151" s="69">
        <v>33.799999999999997</v>
      </c>
      <c r="M1151" s="69">
        <v>33.799999999999997</v>
      </c>
      <c r="N1151" s="40"/>
    </row>
    <row r="1152" spans="1:14" x14ac:dyDescent="0.25">
      <c r="A1152" s="47" t="s">
        <v>4370</v>
      </c>
      <c r="B1152" s="63" t="s">
        <v>1827</v>
      </c>
      <c r="C1152" s="64" t="s">
        <v>104</v>
      </c>
      <c r="D1152" s="65">
        <v>82003</v>
      </c>
      <c r="E1152" s="66" t="s">
        <v>1519</v>
      </c>
      <c r="F1152" s="67" t="s">
        <v>101</v>
      </c>
      <c r="G1152" s="68">
        <v>2</v>
      </c>
      <c r="H1152" s="68">
        <v>1</v>
      </c>
      <c r="I1152" s="69">
        <v>2</v>
      </c>
      <c r="J1152" s="69">
        <v>5.27</v>
      </c>
      <c r="K1152" s="69">
        <v>5.33</v>
      </c>
      <c r="L1152" s="69">
        <v>21.2</v>
      </c>
      <c r="M1152" s="69">
        <v>21.2</v>
      </c>
      <c r="N1152" s="40"/>
    </row>
    <row r="1153" spans="1:14" x14ac:dyDescent="0.25">
      <c r="A1153" s="47" t="s">
        <v>4371</v>
      </c>
      <c r="B1153" s="63" t="s">
        <v>1828</v>
      </c>
      <c r="C1153" s="64" t="s">
        <v>104</v>
      </c>
      <c r="D1153" s="65">
        <v>82004</v>
      </c>
      <c r="E1153" s="66" t="s">
        <v>1829</v>
      </c>
      <c r="F1153" s="67" t="s">
        <v>101</v>
      </c>
      <c r="G1153" s="68">
        <v>2</v>
      </c>
      <c r="H1153" s="68">
        <v>1</v>
      </c>
      <c r="I1153" s="69">
        <v>2</v>
      </c>
      <c r="J1153" s="69">
        <v>5.78</v>
      </c>
      <c r="K1153" s="69">
        <v>6.81</v>
      </c>
      <c r="L1153" s="69">
        <v>25.18</v>
      </c>
      <c r="M1153" s="69">
        <v>25.18</v>
      </c>
      <c r="N1153" s="40"/>
    </row>
    <row r="1154" spans="1:14" ht="24" x14ac:dyDescent="0.3">
      <c r="A1154" s="47" t="s">
        <v>4372</v>
      </c>
      <c r="B1154" s="63" t="s">
        <v>1830</v>
      </c>
      <c r="C1154" s="64" t="s">
        <v>170</v>
      </c>
      <c r="D1154" s="65">
        <v>89546</v>
      </c>
      <c r="E1154" s="66" t="s">
        <v>1831</v>
      </c>
      <c r="F1154" s="67" t="s">
        <v>101</v>
      </c>
      <c r="G1154" s="68">
        <v>9</v>
      </c>
      <c r="H1154" s="68">
        <v>1</v>
      </c>
      <c r="I1154" s="69">
        <v>9</v>
      </c>
      <c r="J1154" s="69">
        <v>8.2899999999999991</v>
      </c>
      <c r="K1154" s="69">
        <v>1.02</v>
      </c>
      <c r="L1154" s="69">
        <v>83.79</v>
      </c>
      <c r="M1154" s="69">
        <v>83.79</v>
      </c>
      <c r="N1154" s="41"/>
    </row>
    <row r="1155" spans="1:14" x14ac:dyDescent="0.25">
      <c r="A1155" s="47" t="s">
        <v>4373</v>
      </c>
      <c r="B1155" s="78" t="s">
        <v>1832</v>
      </c>
      <c r="C1155" s="79"/>
      <c r="D1155" s="79"/>
      <c r="E1155" s="80" t="s">
        <v>1833</v>
      </c>
      <c r="F1155" s="79"/>
      <c r="G1155" s="81"/>
      <c r="H1155" s="81"/>
      <c r="I1155" s="81"/>
      <c r="J1155" s="81"/>
      <c r="K1155" s="81"/>
      <c r="L1155" s="82">
        <v>106.47999999999999</v>
      </c>
      <c r="M1155" s="82">
        <v>106.47999999999999</v>
      </c>
      <c r="N1155" s="40"/>
    </row>
    <row r="1156" spans="1:14" x14ac:dyDescent="0.25">
      <c r="A1156" s="47" t="s">
        <v>4374</v>
      </c>
      <c r="B1156" s="63" t="s">
        <v>1834</v>
      </c>
      <c r="C1156" s="64" t="s">
        <v>104</v>
      </c>
      <c r="D1156" s="65">
        <v>82101</v>
      </c>
      <c r="E1156" s="66" t="s">
        <v>1835</v>
      </c>
      <c r="F1156" s="67" t="s">
        <v>101</v>
      </c>
      <c r="G1156" s="68">
        <v>4</v>
      </c>
      <c r="H1156" s="68">
        <v>1</v>
      </c>
      <c r="I1156" s="69">
        <v>4</v>
      </c>
      <c r="J1156" s="69">
        <v>4.93</v>
      </c>
      <c r="K1156" s="69">
        <v>10.67</v>
      </c>
      <c r="L1156" s="69">
        <v>62.4</v>
      </c>
      <c r="M1156" s="69">
        <v>62.4</v>
      </c>
      <c r="N1156" s="40"/>
    </row>
    <row r="1157" spans="1:14" x14ac:dyDescent="0.25">
      <c r="A1157" s="47" t="s">
        <v>4375</v>
      </c>
      <c r="B1157" s="63" t="s">
        <v>1836</v>
      </c>
      <c r="C1157" s="64" t="s">
        <v>104</v>
      </c>
      <c r="D1157" s="65">
        <v>82102</v>
      </c>
      <c r="E1157" s="66" t="s">
        <v>1837</v>
      </c>
      <c r="F1157" s="67" t="s">
        <v>101</v>
      </c>
      <c r="G1157" s="68">
        <v>2</v>
      </c>
      <c r="H1157" s="68">
        <v>1</v>
      </c>
      <c r="I1157" s="69">
        <v>2</v>
      </c>
      <c r="J1157" s="69">
        <v>8.6999999999999993</v>
      </c>
      <c r="K1157" s="69">
        <v>13.34</v>
      </c>
      <c r="L1157" s="69">
        <v>44.08</v>
      </c>
      <c r="M1157" s="69">
        <v>44.08</v>
      </c>
      <c r="N1157" s="40"/>
    </row>
    <row r="1158" spans="1:14" x14ac:dyDescent="0.25">
      <c r="A1158" s="47" t="s">
        <v>4376</v>
      </c>
      <c r="B1158" s="78" t="s">
        <v>1838</v>
      </c>
      <c r="C1158" s="79"/>
      <c r="D1158" s="79"/>
      <c r="E1158" s="80" t="s">
        <v>559</v>
      </c>
      <c r="F1158" s="79"/>
      <c r="G1158" s="81"/>
      <c r="H1158" s="81"/>
      <c r="I1158" s="81"/>
      <c r="J1158" s="81"/>
      <c r="K1158" s="81"/>
      <c r="L1158" s="82">
        <v>12.77</v>
      </c>
      <c r="M1158" s="82">
        <v>12.77</v>
      </c>
      <c r="N1158" s="40"/>
    </row>
    <row r="1159" spans="1:14" x14ac:dyDescent="0.25">
      <c r="A1159" s="47" t="s">
        <v>4377</v>
      </c>
      <c r="B1159" s="63" t="s">
        <v>1839</v>
      </c>
      <c r="C1159" s="64" t="s">
        <v>104</v>
      </c>
      <c r="D1159" s="65">
        <v>82230</v>
      </c>
      <c r="E1159" s="66" t="s">
        <v>1170</v>
      </c>
      <c r="F1159" s="67" t="s">
        <v>101</v>
      </c>
      <c r="G1159" s="68">
        <v>1</v>
      </c>
      <c r="H1159" s="68">
        <v>1</v>
      </c>
      <c r="I1159" s="69">
        <v>1</v>
      </c>
      <c r="J1159" s="69">
        <v>4.17</v>
      </c>
      <c r="K1159" s="69">
        <v>8.6</v>
      </c>
      <c r="L1159" s="69">
        <v>12.77</v>
      </c>
      <c r="M1159" s="69">
        <v>12.77</v>
      </c>
      <c r="N1159" s="40"/>
    </row>
    <row r="1160" spans="1:14" x14ac:dyDescent="0.25">
      <c r="A1160" s="47" t="s">
        <v>4378</v>
      </c>
      <c r="B1160" s="78" t="s">
        <v>1840</v>
      </c>
      <c r="C1160" s="79"/>
      <c r="D1160" s="79"/>
      <c r="E1160" s="80" t="s">
        <v>1172</v>
      </c>
      <c r="F1160" s="79"/>
      <c r="G1160" s="81"/>
      <c r="H1160" s="81"/>
      <c r="I1160" s="81"/>
      <c r="J1160" s="81"/>
      <c r="K1160" s="81"/>
      <c r="L1160" s="82">
        <v>1168.1400000000001</v>
      </c>
      <c r="M1160" s="82">
        <v>1168.1400000000001</v>
      </c>
      <c r="N1160" s="40"/>
    </row>
    <row r="1161" spans="1:14" x14ac:dyDescent="0.25">
      <c r="A1161" s="47" t="s">
        <v>4379</v>
      </c>
      <c r="B1161" s="63" t="s">
        <v>1841</v>
      </c>
      <c r="C1161" s="64" t="s">
        <v>104</v>
      </c>
      <c r="D1161" s="65">
        <v>82301</v>
      </c>
      <c r="E1161" s="66" t="s">
        <v>1174</v>
      </c>
      <c r="F1161" s="67" t="s">
        <v>123</v>
      </c>
      <c r="G1161" s="68">
        <v>24</v>
      </c>
      <c r="H1161" s="68">
        <v>1</v>
      </c>
      <c r="I1161" s="69">
        <v>24</v>
      </c>
      <c r="J1161" s="69">
        <v>5.53</v>
      </c>
      <c r="K1161" s="69">
        <v>7.11</v>
      </c>
      <c r="L1161" s="69">
        <v>303.36</v>
      </c>
      <c r="M1161" s="69">
        <v>303.36</v>
      </c>
      <c r="N1161" s="40"/>
    </row>
    <row r="1162" spans="1:14" ht="24" x14ac:dyDescent="0.3">
      <c r="A1162" s="47" t="s">
        <v>4380</v>
      </c>
      <c r="B1162" s="63" t="s">
        <v>1842</v>
      </c>
      <c r="C1162" s="64" t="s">
        <v>170</v>
      </c>
      <c r="D1162" s="65">
        <v>89798</v>
      </c>
      <c r="E1162" s="66" t="s">
        <v>1176</v>
      </c>
      <c r="F1162" s="67" t="s">
        <v>123</v>
      </c>
      <c r="G1162" s="68">
        <v>30</v>
      </c>
      <c r="H1162" s="68">
        <v>1</v>
      </c>
      <c r="I1162" s="69">
        <v>30</v>
      </c>
      <c r="J1162" s="69">
        <v>10.57</v>
      </c>
      <c r="K1162" s="69">
        <v>1.18</v>
      </c>
      <c r="L1162" s="69">
        <v>352.5</v>
      </c>
      <c r="M1162" s="69">
        <v>352.5</v>
      </c>
      <c r="N1162" s="41"/>
    </row>
    <row r="1163" spans="1:14" ht="24" x14ac:dyDescent="0.3">
      <c r="A1163" s="47" t="s">
        <v>4381</v>
      </c>
      <c r="B1163" s="63" t="s">
        <v>1843</v>
      </c>
      <c r="C1163" s="64" t="s">
        <v>170</v>
      </c>
      <c r="D1163" s="65">
        <v>89799</v>
      </c>
      <c r="E1163" s="66" t="s">
        <v>1528</v>
      </c>
      <c r="F1163" s="67" t="s">
        <v>123</v>
      </c>
      <c r="G1163" s="68">
        <v>9</v>
      </c>
      <c r="H1163" s="68">
        <v>1</v>
      </c>
      <c r="I1163" s="69">
        <v>9</v>
      </c>
      <c r="J1163" s="69">
        <v>14.72</v>
      </c>
      <c r="K1163" s="69">
        <v>4.4000000000000004</v>
      </c>
      <c r="L1163" s="69">
        <v>172.08</v>
      </c>
      <c r="M1163" s="69">
        <v>172.08</v>
      </c>
      <c r="N1163" s="41"/>
    </row>
    <row r="1164" spans="1:14" x14ac:dyDescent="0.25">
      <c r="A1164" s="47" t="s">
        <v>4382</v>
      </c>
      <c r="B1164" s="63" t="s">
        <v>1844</v>
      </c>
      <c r="C1164" s="64" t="s">
        <v>104</v>
      </c>
      <c r="D1164" s="65">
        <v>82304</v>
      </c>
      <c r="E1164" s="66" t="s">
        <v>1178</v>
      </c>
      <c r="F1164" s="67" t="s">
        <v>123</v>
      </c>
      <c r="G1164" s="68">
        <v>12</v>
      </c>
      <c r="H1164" s="68">
        <v>1</v>
      </c>
      <c r="I1164" s="69">
        <v>12</v>
      </c>
      <c r="J1164" s="69">
        <v>12.93</v>
      </c>
      <c r="K1164" s="69">
        <v>15.42</v>
      </c>
      <c r="L1164" s="69">
        <v>340.2</v>
      </c>
      <c r="M1164" s="69">
        <v>340.2</v>
      </c>
      <c r="N1164" s="40"/>
    </row>
    <row r="1165" spans="1:14" x14ac:dyDescent="0.25">
      <c r="A1165" s="47" t="s">
        <v>4383</v>
      </c>
      <c r="B1165" s="72" t="s">
        <v>1845</v>
      </c>
      <c r="C1165" s="73"/>
      <c r="D1165" s="73"/>
      <c r="E1165" s="74" t="s">
        <v>1180</v>
      </c>
      <c r="F1165" s="73"/>
      <c r="G1165" s="75"/>
      <c r="H1165" s="75"/>
      <c r="I1165" s="75"/>
      <c r="J1165" s="75"/>
      <c r="K1165" s="75"/>
      <c r="L1165" s="76">
        <v>3326.56</v>
      </c>
      <c r="M1165" s="76">
        <v>3326.56</v>
      </c>
      <c r="N1165" s="40"/>
    </row>
    <row r="1166" spans="1:14" x14ac:dyDescent="0.25">
      <c r="A1166" s="47" t="s">
        <v>4384</v>
      </c>
      <c r="B1166" s="63" t="s">
        <v>1846</v>
      </c>
      <c r="C1166" s="64" t="s">
        <v>104</v>
      </c>
      <c r="D1166" s="65">
        <v>81825</v>
      </c>
      <c r="E1166" s="66" t="s">
        <v>593</v>
      </c>
      <c r="F1166" s="67" t="s">
        <v>101</v>
      </c>
      <c r="G1166" s="68">
        <v>3</v>
      </c>
      <c r="H1166" s="68">
        <v>1</v>
      </c>
      <c r="I1166" s="69">
        <v>3</v>
      </c>
      <c r="J1166" s="69">
        <v>133.65</v>
      </c>
      <c r="K1166" s="69">
        <v>213.61</v>
      </c>
      <c r="L1166" s="69">
        <v>1041.78</v>
      </c>
      <c r="M1166" s="69">
        <v>1041.78</v>
      </c>
      <c r="N1166" s="40"/>
    </row>
    <row r="1167" spans="1:14" x14ac:dyDescent="0.3">
      <c r="A1167" s="47" t="s">
        <v>4385</v>
      </c>
      <c r="B1167" s="63" t="s">
        <v>1847</v>
      </c>
      <c r="C1167" s="64" t="s">
        <v>104</v>
      </c>
      <c r="D1167" s="65">
        <v>81826</v>
      </c>
      <c r="E1167" s="66" t="s">
        <v>1185</v>
      </c>
      <c r="F1167" s="67" t="s">
        <v>101</v>
      </c>
      <c r="G1167" s="68">
        <v>3</v>
      </c>
      <c r="H1167" s="68">
        <v>1</v>
      </c>
      <c r="I1167" s="69">
        <v>3</v>
      </c>
      <c r="J1167" s="69">
        <v>57.52</v>
      </c>
      <c r="K1167" s="69">
        <v>12.05</v>
      </c>
      <c r="L1167" s="69">
        <v>208.71</v>
      </c>
      <c r="M1167" s="69">
        <v>208.71</v>
      </c>
      <c r="N1167" s="41"/>
    </row>
    <row r="1168" spans="1:14" x14ac:dyDescent="0.25">
      <c r="A1168" s="47" t="s">
        <v>4386</v>
      </c>
      <c r="B1168" s="63" t="s">
        <v>1848</v>
      </c>
      <c r="C1168" s="64" t="s">
        <v>104</v>
      </c>
      <c r="D1168" s="65">
        <v>81854</v>
      </c>
      <c r="E1168" s="66" t="s">
        <v>1849</v>
      </c>
      <c r="F1168" s="67" t="s">
        <v>101</v>
      </c>
      <c r="G1168" s="68">
        <v>1</v>
      </c>
      <c r="H1168" s="68">
        <v>1</v>
      </c>
      <c r="I1168" s="69">
        <v>1</v>
      </c>
      <c r="J1168" s="69">
        <v>1313.29</v>
      </c>
      <c r="K1168" s="69">
        <v>752.47</v>
      </c>
      <c r="L1168" s="69">
        <v>2065.7600000000002</v>
      </c>
      <c r="M1168" s="69">
        <v>2065.7600000000002</v>
      </c>
      <c r="N1168" s="40"/>
    </row>
    <row r="1169" spans="1:14" x14ac:dyDescent="0.25">
      <c r="A1169" s="47" t="s">
        <v>4387</v>
      </c>
      <c r="B1169" s="63" t="s">
        <v>1850</v>
      </c>
      <c r="C1169" s="64" t="s">
        <v>104</v>
      </c>
      <c r="D1169" s="65">
        <v>81885</v>
      </c>
      <c r="E1169" s="66" t="s">
        <v>1182</v>
      </c>
      <c r="F1169" s="67" t="s">
        <v>101</v>
      </c>
      <c r="G1169" s="68">
        <v>1</v>
      </c>
      <c r="H1169" s="68">
        <v>1</v>
      </c>
      <c r="I1169" s="69">
        <v>1</v>
      </c>
      <c r="J1169" s="69">
        <v>8.24</v>
      </c>
      <c r="K1169" s="69">
        <v>2.0699999999999998</v>
      </c>
      <c r="L1169" s="69">
        <v>10.31</v>
      </c>
      <c r="M1169" s="69">
        <v>10.31</v>
      </c>
      <c r="N1169" s="40"/>
    </row>
    <row r="1170" spans="1:14" x14ac:dyDescent="0.25">
      <c r="A1170" s="47" t="s">
        <v>4388</v>
      </c>
      <c r="B1170" s="57" t="s">
        <v>1851</v>
      </c>
      <c r="C1170" s="60"/>
      <c r="D1170" s="60"/>
      <c r="E1170" s="59" t="s">
        <v>34</v>
      </c>
      <c r="F1170" s="60"/>
      <c r="G1170" s="61"/>
      <c r="H1170" s="61"/>
      <c r="I1170" s="61"/>
      <c r="J1170" s="61"/>
      <c r="K1170" s="61"/>
      <c r="L1170" s="62">
        <v>3661.0099999999993</v>
      </c>
      <c r="M1170" s="62">
        <v>3661.0099999999993</v>
      </c>
      <c r="N1170" s="40"/>
    </row>
    <row r="1171" spans="1:14" x14ac:dyDescent="0.25">
      <c r="A1171" s="47" t="s">
        <v>4389</v>
      </c>
      <c r="B1171" s="72" t="s">
        <v>1852</v>
      </c>
      <c r="C1171" s="73"/>
      <c r="D1171" s="73"/>
      <c r="E1171" s="74" t="s">
        <v>1853</v>
      </c>
      <c r="F1171" s="73"/>
      <c r="G1171" s="75"/>
      <c r="H1171" s="75"/>
      <c r="I1171" s="75"/>
      <c r="J1171" s="75"/>
      <c r="K1171" s="75"/>
      <c r="L1171" s="76">
        <v>3661.0099999999993</v>
      </c>
      <c r="M1171" s="76">
        <v>3661.0099999999993</v>
      </c>
      <c r="N1171" s="40"/>
    </row>
    <row r="1172" spans="1:14" ht="24" x14ac:dyDescent="0.3">
      <c r="A1172" s="47" t="s">
        <v>4390</v>
      </c>
      <c r="B1172" s="63" t="s">
        <v>1854</v>
      </c>
      <c r="C1172" s="64" t="s">
        <v>104</v>
      </c>
      <c r="D1172" s="65">
        <v>91024</v>
      </c>
      <c r="E1172" s="70" t="s">
        <v>3205</v>
      </c>
      <c r="F1172" s="67" t="s">
        <v>101</v>
      </c>
      <c r="G1172" s="68">
        <v>3</v>
      </c>
      <c r="H1172" s="68">
        <v>1</v>
      </c>
      <c r="I1172" s="69">
        <v>3</v>
      </c>
      <c r="J1172" s="69">
        <v>28.2</v>
      </c>
      <c r="K1172" s="69">
        <v>4.74</v>
      </c>
      <c r="L1172" s="69">
        <v>98.82</v>
      </c>
      <c r="M1172" s="69">
        <v>98.82</v>
      </c>
      <c r="N1172" s="41"/>
    </row>
    <row r="1173" spans="1:14" ht="24" x14ac:dyDescent="0.3">
      <c r="A1173" s="47" t="s">
        <v>4391</v>
      </c>
      <c r="B1173" s="63" t="s">
        <v>1855</v>
      </c>
      <c r="C1173" s="64" t="s">
        <v>270</v>
      </c>
      <c r="D1173" s="77" t="s">
        <v>1856</v>
      </c>
      <c r="E1173" s="70" t="s">
        <v>3206</v>
      </c>
      <c r="F1173" s="67" t="s">
        <v>101</v>
      </c>
      <c r="G1173" s="68">
        <v>1</v>
      </c>
      <c r="H1173" s="68">
        <v>1</v>
      </c>
      <c r="I1173" s="69">
        <v>1</v>
      </c>
      <c r="J1173" s="69">
        <v>14.01</v>
      </c>
      <c r="K1173" s="69">
        <v>17.97</v>
      </c>
      <c r="L1173" s="69">
        <v>31.98</v>
      </c>
      <c r="M1173" s="69">
        <v>31.98</v>
      </c>
      <c r="N1173" s="41"/>
    </row>
    <row r="1174" spans="1:14" ht="24" x14ac:dyDescent="0.3">
      <c r="A1174" s="47" t="s">
        <v>4392</v>
      </c>
      <c r="B1174" s="63" t="s">
        <v>1857</v>
      </c>
      <c r="C1174" s="64" t="s">
        <v>270</v>
      </c>
      <c r="D1174" s="77" t="s">
        <v>1858</v>
      </c>
      <c r="E1174" s="66" t="s">
        <v>1859</v>
      </c>
      <c r="F1174" s="67" t="s">
        <v>101</v>
      </c>
      <c r="G1174" s="68">
        <v>3</v>
      </c>
      <c r="H1174" s="68">
        <v>1</v>
      </c>
      <c r="I1174" s="69">
        <v>3</v>
      </c>
      <c r="J1174" s="69">
        <v>5.47</v>
      </c>
      <c r="K1174" s="69">
        <v>4.74</v>
      </c>
      <c r="L1174" s="69">
        <v>30.63</v>
      </c>
      <c r="M1174" s="69">
        <v>30.63</v>
      </c>
      <c r="N1174" s="41"/>
    </row>
    <row r="1175" spans="1:14" ht="24" x14ac:dyDescent="0.3">
      <c r="A1175" s="47" t="s">
        <v>4393</v>
      </c>
      <c r="B1175" s="63" t="s">
        <v>1860</v>
      </c>
      <c r="C1175" s="64" t="s">
        <v>104</v>
      </c>
      <c r="D1175" s="65">
        <v>91021</v>
      </c>
      <c r="E1175" s="66" t="s">
        <v>1861</v>
      </c>
      <c r="F1175" s="67" t="s">
        <v>101</v>
      </c>
      <c r="G1175" s="68">
        <v>2</v>
      </c>
      <c r="H1175" s="68">
        <v>1</v>
      </c>
      <c r="I1175" s="69">
        <v>2</v>
      </c>
      <c r="J1175" s="69">
        <v>6.4</v>
      </c>
      <c r="K1175" s="69">
        <v>4.74</v>
      </c>
      <c r="L1175" s="69">
        <v>22.28</v>
      </c>
      <c r="M1175" s="69">
        <v>22.28</v>
      </c>
      <c r="N1175" s="41"/>
    </row>
    <row r="1176" spans="1:14" ht="24" x14ac:dyDescent="0.3">
      <c r="A1176" s="47" t="s">
        <v>4394</v>
      </c>
      <c r="B1176" s="63" t="s">
        <v>1862</v>
      </c>
      <c r="C1176" s="64" t="s">
        <v>170</v>
      </c>
      <c r="D1176" s="65">
        <v>92692</v>
      </c>
      <c r="E1176" s="66" t="s">
        <v>1863</v>
      </c>
      <c r="F1176" s="67" t="s">
        <v>101</v>
      </c>
      <c r="G1176" s="68">
        <v>6</v>
      </c>
      <c r="H1176" s="68">
        <v>1</v>
      </c>
      <c r="I1176" s="69">
        <v>6</v>
      </c>
      <c r="J1176" s="69">
        <v>6.62</v>
      </c>
      <c r="K1176" s="69">
        <v>5.0199999999999996</v>
      </c>
      <c r="L1176" s="69">
        <v>69.84</v>
      </c>
      <c r="M1176" s="69">
        <v>69.84</v>
      </c>
      <c r="N1176" s="41"/>
    </row>
    <row r="1177" spans="1:14" x14ac:dyDescent="0.3">
      <c r="A1177" s="47" t="s">
        <v>4395</v>
      </c>
      <c r="B1177" s="63" t="s">
        <v>1864</v>
      </c>
      <c r="C1177" s="64" t="s">
        <v>104</v>
      </c>
      <c r="D1177" s="65">
        <v>91031</v>
      </c>
      <c r="E1177" s="66" t="s">
        <v>1865</v>
      </c>
      <c r="F1177" s="67" t="s">
        <v>101</v>
      </c>
      <c r="G1177" s="68">
        <v>6</v>
      </c>
      <c r="H1177" s="68">
        <v>1</v>
      </c>
      <c r="I1177" s="69">
        <v>6</v>
      </c>
      <c r="J1177" s="69">
        <v>5.99</v>
      </c>
      <c r="K1177" s="69">
        <v>4.74</v>
      </c>
      <c r="L1177" s="69">
        <v>64.38</v>
      </c>
      <c r="M1177" s="69">
        <v>64.38</v>
      </c>
      <c r="N1177" s="41"/>
    </row>
    <row r="1178" spans="1:14" x14ac:dyDescent="0.25">
      <c r="A1178" s="47" t="s">
        <v>4396</v>
      </c>
      <c r="B1178" s="63" t="s">
        <v>1866</v>
      </c>
      <c r="C1178" s="64" t="s">
        <v>270</v>
      </c>
      <c r="D1178" s="77" t="s">
        <v>1867</v>
      </c>
      <c r="E1178" s="66" t="s">
        <v>1868</v>
      </c>
      <c r="F1178" s="67" t="s">
        <v>101</v>
      </c>
      <c r="G1178" s="68">
        <v>4</v>
      </c>
      <c r="H1178" s="68">
        <v>1</v>
      </c>
      <c r="I1178" s="69">
        <v>4</v>
      </c>
      <c r="J1178" s="69">
        <v>6.03</v>
      </c>
      <c r="K1178" s="69">
        <v>4.74</v>
      </c>
      <c r="L1178" s="69">
        <v>43.08</v>
      </c>
      <c r="M1178" s="69">
        <v>43.08</v>
      </c>
      <c r="N1178" s="40"/>
    </row>
    <row r="1179" spans="1:14" x14ac:dyDescent="0.25">
      <c r="A1179" s="47" t="s">
        <v>4397</v>
      </c>
      <c r="B1179" s="63" t="s">
        <v>1869</v>
      </c>
      <c r="C1179" s="64" t="s">
        <v>270</v>
      </c>
      <c r="D1179" s="77" t="s">
        <v>1870</v>
      </c>
      <c r="E1179" s="66" t="s">
        <v>1871</v>
      </c>
      <c r="F1179" s="67" t="s">
        <v>101</v>
      </c>
      <c r="G1179" s="68">
        <v>4</v>
      </c>
      <c r="H1179" s="68">
        <v>1</v>
      </c>
      <c r="I1179" s="69">
        <v>4</v>
      </c>
      <c r="J1179" s="69">
        <v>7.85</v>
      </c>
      <c r="K1179" s="69">
        <v>4.74</v>
      </c>
      <c r="L1179" s="69">
        <v>50.36</v>
      </c>
      <c r="M1179" s="69">
        <v>50.36</v>
      </c>
      <c r="N1179" s="40"/>
    </row>
    <row r="1180" spans="1:14" ht="36" x14ac:dyDescent="0.3">
      <c r="A1180" s="47" t="s">
        <v>4398</v>
      </c>
      <c r="B1180" s="63" t="s">
        <v>1872</v>
      </c>
      <c r="C1180" s="64" t="s">
        <v>170</v>
      </c>
      <c r="D1180" s="65">
        <v>92688</v>
      </c>
      <c r="E1180" s="70" t="s">
        <v>3207</v>
      </c>
      <c r="F1180" s="67" t="s">
        <v>123</v>
      </c>
      <c r="G1180" s="68">
        <v>12</v>
      </c>
      <c r="H1180" s="68">
        <v>1</v>
      </c>
      <c r="I1180" s="69">
        <v>12</v>
      </c>
      <c r="J1180" s="69">
        <v>25.69</v>
      </c>
      <c r="K1180" s="69">
        <v>8.6199999999999992</v>
      </c>
      <c r="L1180" s="69">
        <v>411.72</v>
      </c>
      <c r="M1180" s="69">
        <v>411.72</v>
      </c>
      <c r="N1180" s="41"/>
    </row>
    <row r="1181" spans="1:14" ht="24" x14ac:dyDescent="0.3">
      <c r="A1181" s="47" t="s">
        <v>4399</v>
      </c>
      <c r="B1181" s="63" t="s">
        <v>1873</v>
      </c>
      <c r="C1181" s="64" t="s">
        <v>170</v>
      </c>
      <c r="D1181" s="65">
        <v>92701</v>
      </c>
      <c r="E1181" s="66" t="s">
        <v>1874</v>
      </c>
      <c r="F1181" s="67" t="s">
        <v>101</v>
      </c>
      <c r="G1181" s="68">
        <v>3</v>
      </c>
      <c r="H1181" s="68">
        <v>1</v>
      </c>
      <c r="I1181" s="69">
        <v>3</v>
      </c>
      <c r="J1181" s="69">
        <v>13.25</v>
      </c>
      <c r="K1181" s="69">
        <v>12.93</v>
      </c>
      <c r="L1181" s="69">
        <v>78.540000000000006</v>
      </c>
      <c r="M1181" s="69">
        <v>78.540000000000006</v>
      </c>
      <c r="N1181" s="41"/>
    </row>
    <row r="1182" spans="1:14" x14ac:dyDescent="0.25">
      <c r="A1182" s="47" t="s">
        <v>4400</v>
      </c>
      <c r="B1182" s="63" t="s">
        <v>1875</v>
      </c>
      <c r="C1182" s="64" t="s">
        <v>270</v>
      </c>
      <c r="D1182" s="77" t="s">
        <v>1876</v>
      </c>
      <c r="E1182" s="66" t="s">
        <v>1877</v>
      </c>
      <c r="F1182" s="67" t="s">
        <v>123</v>
      </c>
      <c r="G1182" s="68">
        <v>8.25</v>
      </c>
      <c r="H1182" s="68">
        <v>1</v>
      </c>
      <c r="I1182" s="69">
        <v>8.25</v>
      </c>
      <c r="J1182" s="69">
        <v>6.06</v>
      </c>
      <c r="K1182" s="69">
        <v>5.92</v>
      </c>
      <c r="L1182" s="69">
        <v>98.83</v>
      </c>
      <c r="M1182" s="69">
        <v>98.83</v>
      </c>
      <c r="N1182" s="40"/>
    </row>
    <row r="1183" spans="1:14" ht="24" x14ac:dyDescent="0.3">
      <c r="A1183" s="47" t="s">
        <v>4401</v>
      </c>
      <c r="B1183" s="63" t="s">
        <v>1878</v>
      </c>
      <c r="C1183" s="64" t="s">
        <v>104</v>
      </c>
      <c r="D1183" s="65">
        <v>91025</v>
      </c>
      <c r="E1183" s="66" t="s">
        <v>1879</v>
      </c>
      <c r="F1183" s="67" t="s">
        <v>101</v>
      </c>
      <c r="G1183" s="68">
        <v>5</v>
      </c>
      <c r="H1183" s="68">
        <v>1</v>
      </c>
      <c r="I1183" s="69">
        <v>5</v>
      </c>
      <c r="J1183" s="69">
        <v>118.31</v>
      </c>
      <c r="K1183" s="69">
        <v>12.8</v>
      </c>
      <c r="L1183" s="69">
        <v>655.55</v>
      </c>
      <c r="M1183" s="69">
        <v>655.55</v>
      </c>
      <c r="N1183" s="41"/>
    </row>
    <row r="1184" spans="1:14" x14ac:dyDescent="0.25">
      <c r="A1184" s="47" t="s">
        <v>4402</v>
      </c>
      <c r="B1184" s="63" t="s">
        <v>1880</v>
      </c>
      <c r="C1184" s="64" t="s">
        <v>104</v>
      </c>
      <c r="D1184" s="65">
        <v>91020</v>
      </c>
      <c r="E1184" s="66" t="s">
        <v>1881</v>
      </c>
      <c r="F1184" s="67" t="s">
        <v>101</v>
      </c>
      <c r="G1184" s="68">
        <v>1</v>
      </c>
      <c r="H1184" s="68">
        <v>1</v>
      </c>
      <c r="I1184" s="69">
        <v>1</v>
      </c>
      <c r="J1184" s="69">
        <v>13.88</v>
      </c>
      <c r="K1184" s="69">
        <v>10.9</v>
      </c>
      <c r="L1184" s="69">
        <v>24.78</v>
      </c>
      <c r="M1184" s="69">
        <v>24.78</v>
      </c>
      <c r="N1184" s="40"/>
    </row>
    <row r="1185" spans="1:14" x14ac:dyDescent="0.25">
      <c r="A1185" s="47" t="s">
        <v>4403</v>
      </c>
      <c r="B1185" s="63" t="s">
        <v>1882</v>
      </c>
      <c r="C1185" s="64" t="s">
        <v>270</v>
      </c>
      <c r="D1185" s="77" t="s">
        <v>1883</v>
      </c>
      <c r="E1185" s="66" t="s">
        <v>1884</v>
      </c>
      <c r="F1185" s="67" t="s">
        <v>101</v>
      </c>
      <c r="G1185" s="68">
        <v>1</v>
      </c>
      <c r="H1185" s="68">
        <v>1</v>
      </c>
      <c r="I1185" s="69">
        <v>1</v>
      </c>
      <c r="J1185" s="69">
        <v>35.65</v>
      </c>
      <c r="K1185" s="69">
        <v>12.8</v>
      </c>
      <c r="L1185" s="69">
        <v>48.45</v>
      </c>
      <c r="M1185" s="69">
        <v>48.45</v>
      </c>
      <c r="N1185" s="40"/>
    </row>
    <row r="1186" spans="1:14" x14ac:dyDescent="0.25">
      <c r="A1186" s="47" t="s">
        <v>4404</v>
      </c>
      <c r="B1186" s="63" t="s">
        <v>1885</v>
      </c>
      <c r="C1186" s="64" t="s">
        <v>270</v>
      </c>
      <c r="D1186" s="77" t="s">
        <v>1886</v>
      </c>
      <c r="E1186" s="66" t="s">
        <v>1887</v>
      </c>
      <c r="F1186" s="67" t="s">
        <v>101</v>
      </c>
      <c r="G1186" s="68">
        <v>1</v>
      </c>
      <c r="H1186" s="68">
        <v>1</v>
      </c>
      <c r="I1186" s="69">
        <v>1</v>
      </c>
      <c r="J1186" s="69">
        <v>21.4</v>
      </c>
      <c r="K1186" s="69">
        <v>12.8</v>
      </c>
      <c r="L1186" s="69">
        <v>34.200000000000003</v>
      </c>
      <c r="M1186" s="69">
        <v>34.200000000000003</v>
      </c>
      <c r="N1186" s="40"/>
    </row>
    <row r="1187" spans="1:14" x14ac:dyDescent="0.25">
      <c r="A1187" s="47" t="s">
        <v>4405</v>
      </c>
      <c r="B1187" s="63" t="s">
        <v>1888</v>
      </c>
      <c r="C1187" s="64" t="s">
        <v>104</v>
      </c>
      <c r="D1187" s="65">
        <v>91029</v>
      </c>
      <c r="E1187" s="66" t="s">
        <v>1889</v>
      </c>
      <c r="F1187" s="67" t="s">
        <v>101</v>
      </c>
      <c r="G1187" s="68">
        <v>1</v>
      </c>
      <c r="H1187" s="68">
        <v>1</v>
      </c>
      <c r="I1187" s="69">
        <v>1</v>
      </c>
      <c r="J1187" s="69">
        <v>20.97</v>
      </c>
      <c r="K1187" s="69">
        <v>4.74</v>
      </c>
      <c r="L1187" s="69">
        <v>25.71</v>
      </c>
      <c r="M1187" s="69">
        <v>25.71</v>
      </c>
      <c r="N1187" s="40"/>
    </row>
    <row r="1188" spans="1:14" ht="24" x14ac:dyDescent="0.3">
      <c r="A1188" s="47" t="s">
        <v>4406</v>
      </c>
      <c r="B1188" s="63" t="s">
        <v>1890</v>
      </c>
      <c r="C1188" s="64" t="s">
        <v>270</v>
      </c>
      <c r="D1188" s="77" t="s">
        <v>1891</v>
      </c>
      <c r="E1188" s="70" t="s">
        <v>3208</v>
      </c>
      <c r="F1188" s="67" t="s">
        <v>101</v>
      </c>
      <c r="G1188" s="68">
        <v>1</v>
      </c>
      <c r="H1188" s="68">
        <v>1</v>
      </c>
      <c r="I1188" s="69">
        <v>1</v>
      </c>
      <c r="J1188" s="69">
        <v>27.37</v>
      </c>
      <c r="K1188" s="69">
        <v>29.65</v>
      </c>
      <c r="L1188" s="69">
        <v>57.02</v>
      </c>
      <c r="M1188" s="69">
        <v>57.02</v>
      </c>
      <c r="N1188" s="41"/>
    </row>
    <row r="1189" spans="1:14" x14ac:dyDescent="0.3">
      <c r="A1189" s="47" t="s">
        <v>4407</v>
      </c>
      <c r="B1189" s="63" t="s">
        <v>1892</v>
      </c>
      <c r="C1189" s="64" t="s">
        <v>270</v>
      </c>
      <c r="D1189" s="77" t="s">
        <v>1893</v>
      </c>
      <c r="E1189" s="66" t="s">
        <v>1894</v>
      </c>
      <c r="F1189" s="67" t="s">
        <v>101</v>
      </c>
      <c r="G1189" s="68">
        <v>1</v>
      </c>
      <c r="H1189" s="68">
        <v>1</v>
      </c>
      <c r="I1189" s="69">
        <v>1</v>
      </c>
      <c r="J1189" s="69">
        <v>119.5</v>
      </c>
      <c r="K1189" s="69">
        <v>34.1</v>
      </c>
      <c r="L1189" s="69">
        <v>153.6</v>
      </c>
      <c r="M1189" s="69">
        <v>153.6</v>
      </c>
      <c r="N1189" s="41"/>
    </row>
    <row r="1190" spans="1:14" x14ac:dyDescent="0.25">
      <c r="A1190" s="47" t="s">
        <v>4408</v>
      </c>
      <c r="B1190" s="63" t="s">
        <v>1895</v>
      </c>
      <c r="C1190" s="64" t="s">
        <v>104</v>
      </c>
      <c r="D1190" s="65">
        <v>85003</v>
      </c>
      <c r="E1190" s="66" t="s">
        <v>633</v>
      </c>
      <c r="F1190" s="67" t="s">
        <v>101</v>
      </c>
      <c r="G1190" s="68">
        <v>1</v>
      </c>
      <c r="H1190" s="68">
        <v>1</v>
      </c>
      <c r="I1190" s="69">
        <v>1</v>
      </c>
      <c r="J1190" s="69">
        <v>143.65</v>
      </c>
      <c r="K1190" s="69">
        <v>12.66</v>
      </c>
      <c r="L1190" s="69">
        <v>156.31</v>
      </c>
      <c r="M1190" s="69">
        <v>156.31</v>
      </c>
      <c r="N1190" s="40"/>
    </row>
    <row r="1191" spans="1:14" x14ac:dyDescent="0.3">
      <c r="A1191" s="47" t="s">
        <v>4409</v>
      </c>
      <c r="B1191" s="63" t="s">
        <v>1896</v>
      </c>
      <c r="C1191" s="64" t="s">
        <v>270</v>
      </c>
      <c r="D1191" s="77" t="s">
        <v>1897</v>
      </c>
      <c r="E1191" s="66" t="s">
        <v>1898</v>
      </c>
      <c r="F1191" s="67" t="s">
        <v>101</v>
      </c>
      <c r="G1191" s="68">
        <v>2</v>
      </c>
      <c r="H1191" s="68">
        <v>1</v>
      </c>
      <c r="I1191" s="69">
        <v>2</v>
      </c>
      <c r="J1191" s="69">
        <v>25.89</v>
      </c>
      <c r="K1191" s="69">
        <v>0.96</v>
      </c>
      <c r="L1191" s="69">
        <v>53.7</v>
      </c>
      <c r="M1191" s="69">
        <v>53.7</v>
      </c>
      <c r="N1191" s="41"/>
    </row>
    <row r="1192" spans="1:14" x14ac:dyDescent="0.3">
      <c r="A1192" s="47" t="s">
        <v>4410</v>
      </c>
      <c r="B1192" s="63" t="s">
        <v>1899</v>
      </c>
      <c r="C1192" s="64" t="s">
        <v>270</v>
      </c>
      <c r="D1192" s="77" t="s">
        <v>1900</v>
      </c>
      <c r="E1192" s="66" t="s">
        <v>1901</v>
      </c>
      <c r="F1192" s="67" t="s">
        <v>101</v>
      </c>
      <c r="G1192" s="68">
        <v>2</v>
      </c>
      <c r="H1192" s="68">
        <v>1</v>
      </c>
      <c r="I1192" s="69">
        <v>2</v>
      </c>
      <c r="J1192" s="69">
        <v>25.89</v>
      </c>
      <c r="K1192" s="69">
        <v>0.96</v>
      </c>
      <c r="L1192" s="69">
        <v>53.7</v>
      </c>
      <c r="M1192" s="69">
        <v>53.7</v>
      </c>
      <c r="N1192" s="41"/>
    </row>
    <row r="1193" spans="1:14" x14ac:dyDescent="0.25">
      <c r="A1193" s="47" t="s">
        <v>4411</v>
      </c>
      <c r="B1193" s="63" t="s">
        <v>1902</v>
      </c>
      <c r="C1193" s="64" t="s">
        <v>104</v>
      </c>
      <c r="D1193" s="65">
        <v>70371</v>
      </c>
      <c r="E1193" s="66" t="s">
        <v>229</v>
      </c>
      <c r="F1193" s="67" t="s">
        <v>101</v>
      </c>
      <c r="G1193" s="68">
        <v>2</v>
      </c>
      <c r="H1193" s="68">
        <v>1</v>
      </c>
      <c r="I1193" s="69">
        <v>2</v>
      </c>
      <c r="J1193" s="69">
        <v>1.1599999999999999</v>
      </c>
      <c r="K1193" s="69">
        <v>0.3</v>
      </c>
      <c r="L1193" s="69">
        <v>2.92</v>
      </c>
      <c r="M1193" s="69">
        <v>2.92</v>
      </c>
      <c r="N1193" s="40"/>
    </row>
    <row r="1194" spans="1:14" x14ac:dyDescent="0.25">
      <c r="A1194" s="47" t="s">
        <v>4412</v>
      </c>
      <c r="B1194" s="63" t="s">
        <v>1903</v>
      </c>
      <c r="C1194" s="64" t="s">
        <v>104</v>
      </c>
      <c r="D1194" s="65">
        <v>71863</v>
      </c>
      <c r="E1194" s="66" t="s">
        <v>1904</v>
      </c>
      <c r="F1194" s="67" t="s">
        <v>101</v>
      </c>
      <c r="G1194" s="68">
        <v>4</v>
      </c>
      <c r="H1194" s="68">
        <v>1</v>
      </c>
      <c r="I1194" s="69">
        <v>4</v>
      </c>
      <c r="J1194" s="69">
        <v>0.46</v>
      </c>
      <c r="K1194" s="69">
        <v>0.84</v>
      </c>
      <c r="L1194" s="69">
        <v>5.2</v>
      </c>
      <c r="M1194" s="69">
        <v>5.2</v>
      </c>
      <c r="N1194" s="40"/>
    </row>
    <row r="1195" spans="1:14" x14ac:dyDescent="0.25">
      <c r="A1195" s="47" t="s">
        <v>4413</v>
      </c>
      <c r="B1195" s="63" t="s">
        <v>1905</v>
      </c>
      <c r="C1195" s="64" t="s">
        <v>104</v>
      </c>
      <c r="D1195" s="65">
        <v>70393</v>
      </c>
      <c r="E1195" s="66" t="s">
        <v>1906</v>
      </c>
      <c r="F1195" s="67" t="s">
        <v>101</v>
      </c>
      <c r="G1195" s="68">
        <v>4</v>
      </c>
      <c r="H1195" s="68">
        <v>1</v>
      </c>
      <c r="I1195" s="69">
        <v>4</v>
      </c>
      <c r="J1195" s="69">
        <v>0.36</v>
      </c>
      <c r="K1195" s="69">
        <v>0.59</v>
      </c>
      <c r="L1195" s="69">
        <v>3.8</v>
      </c>
      <c r="M1195" s="69">
        <v>3.8</v>
      </c>
      <c r="N1195" s="40"/>
    </row>
    <row r="1196" spans="1:14" ht="24" x14ac:dyDescent="0.3">
      <c r="A1196" s="47" t="s">
        <v>4414</v>
      </c>
      <c r="B1196" s="63" t="s">
        <v>1907</v>
      </c>
      <c r="C1196" s="64" t="s">
        <v>104</v>
      </c>
      <c r="D1196" s="65">
        <v>91041</v>
      </c>
      <c r="E1196" s="66" t="s">
        <v>1908</v>
      </c>
      <c r="F1196" s="67" t="s">
        <v>101</v>
      </c>
      <c r="G1196" s="68">
        <v>4</v>
      </c>
      <c r="H1196" s="68">
        <v>1</v>
      </c>
      <c r="I1196" s="69">
        <v>4</v>
      </c>
      <c r="J1196" s="69">
        <v>21.5</v>
      </c>
      <c r="K1196" s="69">
        <v>8.2899999999999991</v>
      </c>
      <c r="L1196" s="69">
        <v>119.16</v>
      </c>
      <c r="M1196" s="69">
        <v>119.16</v>
      </c>
      <c r="N1196" s="41"/>
    </row>
    <row r="1197" spans="1:14" ht="36" x14ac:dyDescent="0.3">
      <c r="A1197" s="47" t="s">
        <v>4415</v>
      </c>
      <c r="B1197" s="63" t="s">
        <v>1909</v>
      </c>
      <c r="C1197" s="64" t="s">
        <v>104</v>
      </c>
      <c r="D1197" s="65">
        <v>91045</v>
      </c>
      <c r="E1197" s="66" t="s">
        <v>1910</v>
      </c>
      <c r="F1197" s="67" t="s">
        <v>101</v>
      </c>
      <c r="G1197" s="68">
        <v>4</v>
      </c>
      <c r="H1197" s="68">
        <v>1</v>
      </c>
      <c r="I1197" s="69">
        <v>4</v>
      </c>
      <c r="J1197" s="69">
        <v>7.09</v>
      </c>
      <c r="K1197" s="69">
        <v>7.75</v>
      </c>
      <c r="L1197" s="69">
        <v>59.36</v>
      </c>
      <c r="M1197" s="69">
        <v>59.36</v>
      </c>
      <c r="N1197" s="42"/>
    </row>
    <row r="1198" spans="1:14" ht="36" x14ac:dyDescent="0.3">
      <c r="A1198" s="47" t="s">
        <v>4416</v>
      </c>
      <c r="B1198" s="63" t="s">
        <v>1911</v>
      </c>
      <c r="C1198" s="64" t="s">
        <v>104</v>
      </c>
      <c r="D1198" s="65">
        <v>91045</v>
      </c>
      <c r="E1198" s="66" t="s">
        <v>1910</v>
      </c>
      <c r="F1198" s="67" t="s">
        <v>101</v>
      </c>
      <c r="G1198" s="68">
        <v>2</v>
      </c>
      <c r="H1198" s="68">
        <v>1</v>
      </c>
      <c r="I1198" s="69">
        <v>2</v>
      </c>
      <c r="J1198" s="69">
        <v>7.09</v>
      </c>
      <c r="K1198" s="69">
        <v>7.75</v>
      </c>
      <c r="L1198" s="69">
        <v>29.68</v>
      </c>
      <c r="M1198" s="69">
        <v>29.68</v>
      </c>
      <c r="N1198" s="42"/>
    </row>
    <row r="1199" spans="1:14" x14ac:dyDescent="0.25">
      <c r="A1199" s="47" t="s">
        <v>4417</v>
      </c>
      <c r="B1199" s="63" t="s">
        <v>1912</v>
      </c>
      <c r="C1199" s="64" t="s">
        <v>270</v>
      </c>
      <c r="D1199" s="77" t="s">
        <v>1913</v>
      </c>
      <c r="E1199" s="66" t="s">
        <v>1914</v>
      </c>
      <c r="F1199" s="67" t="s">
        <v>101</v>
      </c>
      <c r="G1199" s="68">
        <v>1</v>
      </c>
      <c r="H1199" s="68">
        <v>1</v>
      </c>
      <c r="I1199" s="69">
        <v>1</v>
      </c>
      <c r="J1199" s="69">
        <v>0</v>
      </c>
      <c r="K1199" s="69">
        <v>1177.4100000000001</v>
      </c>
      <c r="L1199" s="69">
        <v>1177.4100000000001</v>
      </c>
      <c r="M1199" s="69">
        <v>1177.4100000000001</v>
      </c>
      <c r="N1199" s="40"/>
    </row>
    <row r="1200" spans="1:14" x14ac:dyDescent="0.25">
      <c r="A1200" s="47" t="s">
        <v>4418</v>
      </c>
      <c r="B1200" s="57" t="s">
        <v>1915</v>
      </c>
      <c r="C1200" s="60"/>
      <c r="D1200" s="60"/>
      <c r="E1200" s="59" t="s">
        <v>36</v>
      </c>
      <c r="F1200" s="60"/>
      <c r="G1200" s="61"/>
      <c r="H1200" s="61"/>
      <c r="I1200" s="61"/>
      <c r="J1200" s="61"/>
      <c r="K1200" s="61"/>
      <c r="L1200" s="62">
        <v>11690.66</v>
      </c>
      <c r="M1200" s="62">
        <v>11690.66</v>
      </c>
      <c r="N1200" s="40"/>
    </row>
    <row r="1201" spans="1:14" x14ac:dyDescent="0.3">
      <c r="A1201" s="47" t="s">
        <v>4419</v>
      </c>
      <c r="B1201" s="63" t="s">
        <v>1916</v>
      </c>
      <c r="C1201" s="64" t="s">
        <v>104</v>
      </c>
      <c r="D1201" s="65">
        <v>100160</v>
      </c>
      <c r="E1201" s="66" t="s">
        <v>1190</v>
      </c>
      <c r="F1201" s="67" t="s">
        <v>106</v>
      </c>
      <c r="G1201" s="68">
        <v>193.11</v>
      </c>
      <c r="H1201" s="68">
        <v>1</v>
      </c>
      <c r="I1201" s="69">
        <v>193.11</v>
      </c>
      <c r="J1201" s="69">
        <v>19.62</v>
      </c>
      <c r="K1201" s="69">
        <v>22.08</v>
      </c>
      <c r="L1201" s="69">
        <v>8052.68</v>
      </c>
      <c r="M1201" s="69">
        <v>8052.68</v>
      </c>
      <c r="N1201" s="41"/>
    </row>
    <row r="1202" spans="1:14" ht="24" x14ac:dyDescent="0.3">
      <c r="A1202" s="47" t="s">
        <v>4420</v>
      </c>
      <c r="B1202" s="63" t="s">
        <v>1917</v>
      </c>
      <c r="C1202" s="64" t="s">
        <v>170</v>
      </c>
      <c r="D1202" s="65">
        <v>101965</v>
      </c>
      <c r="E1202" s="66" t="s">
        <v>1192</v>
      </c>
      <c r="F1202" s="67" t="s">
        <v>123</v>
      </c>
      <c r="G1202" s="68">
        <v>12.56</v>
      </c>
      <c r="H1202" s="68">
        <v>1</v>
      </c>
      <c r="I1202" s="69">
        <v>12.56</v>
      </c>
      <c r="J1202" s="69">
        <v>75.5</v>
      </c>
      <c r="K1202" s="69">
        <v>15.63</v>
      </c>
      <c r="L1202" s="69">
        <v>1144.5899999999999</v>
      </c>
      <c r="M1202" s="69">
        <v>1144.5899999999999</v>
      </c>
      <c r="N1202" s="41"/>
    </row>
    <row r="1203" spans="1:14" x14ac:dyDescent="0.25">
      <c r="A1203" s="47" t="s">
        <v>4421</v>
      </c>
      <c r="B1203" s="63" t="s">
        <v>1918</v>
      </c>
      <c r="C1203" s="64" t="s">
        <v>104</v>
      </c>
      <c r="D1203" s="65">
        <v>100501</v>
      </c>
      <c r="E1203" s="66" t="s">
        <v>1188</v>
      </c>
      <c r="F1203" s="67" t="s">
        <v>106</v>
      </c>
      <c r="G1203" s="68">
        <v>17.600000000000001</v>
      </c>
      <c r="H1203" s="68">
        <v>1</v>
      </c>
      <c r="I1203" s="69">
        <v>17.600000000000001</v>
      </c>
      <c r="J1203" s="69">
        <v>99.33</v>
      </c>
      <c r="K1203" s="69">
        <v>42.34</v>
      </c>
      <c r="L1203" s="69">
        <v>2493.39</v>
      </c>
      <c r="M1203" s="69">
        <v>2493.39</v>
      </c>
      <c r="N1203" s="40"/>
    </row>
    <row r="1204" spans="1:14" x14ac:dyDescent="0.25">
      <c r="A1204" s="47" t="s">
        <v>4422</v>
      </c>
      <c r="B1204" s="57" t="s">
        <v>1919</v>
      </c>
      <c r="C1204" s="60"/>
      <c r="D1204" s="60"/>
      <c r="E1204" s="59" t="s">
        <v>38</v>
      </c>
      <c r="F1204" s="60"/>
      <c r="G1204" s="61"/>
      <c r="H1204" s="61"/>
      <c r="I1204" s="61"/>
      <c r="J1204" s="61"/>
      <c r="K1204" s="61"/>
      <c r="L1204" s="62">
        <v>2715.51</v>
      </c>
      <c r="M1204" s="62">
        <v>2715.51</v>
      </c>
      <c r="N1204" s="40"/>
    </row>
    <row r="1205" spans="1:14" x14ac:dyDescent="0.25">
      <c r="A1205" s="47" t="s">
        <v>4423</v>
      </c>
      <c r="B1205" s="63" t="s">
        <v>1920</v>
      </c>
      <c r="C1205" s="64" t="s">
        <v>104</v>
      </c>
      <c r="D1205" s="65">
        <v>120902</v>
      </c>
      <c r="E1205" s="66" t="s">
        <v>1195</v>
      </c>
      <c r="F1205" s="67" t="s">
        <v>106</v>
      </c>
      <c r="G1205" s="68">
        <v>96.5</v>
      </c>
      <c r="H1205" s="68">
        <v>1</v>
      </c>
      <c r="I1205" s="69">
        <v>96.5</v>
      </c>
      <c r="J1205" s="69">
        <v>10.95</v>
      </c>
      <c r="K1205" s="69">
        <v>17.190000000000001</v>
      </c>
      <c r="L1205" s="69">
        <v>2715.51</v>
      </c>
      <c r="M1205" s="69">
        <v>2715.51</v>
      </c>
      <c r="N1205" s="40"/>
    </row>
    <row r="1206" spans="1:14" x14ac:dyDescent="0.25">
      <c r="A1206" s="47" t="s">
        <v>4424</v>
      </c>
      <c r="B1206" s="57" t="s">
        <v>1921</v>
      </c>
      <c r="C1206" s="60"/>
      <c r="D1206" s="60"/>
      <c r="E1206" s="59" t="s">
        <v>40</v>
      </c>
      <c r="F1206" s="60"/>
      <c r="G1206" s="61"/>
      <c r="H1206" s="61"/>
      <c r="I1206" s="61"/>
      <c r="J1206" s="61"/>
      <c r="K1206" s="61"/>
      <c r="L1206" s="62">
        <v>72574.149999999994</v>
      </c>
      <c r="M1206" s="62">
        <v>72574.149999999994</v>
      </c>
      <c r="N1206" s="40"/>
    </row>
    <row r="1207" spans="1:14" x14ac:dyDescent="0.25">
      <c r="A1207" s="47" t="s">
        <v>4425</v>
      </c>
      <c r="B1207" s="72" t="s">
        <v>1922</v>
      </c>
      <c r="C1207" s="73"/>
      <c r="D1207" s="73"/>
      <c r="E1207" s="74" t="s">
        <v>1198</v>
      </c>
      <c r="F1207" s="73"/>
      <c r="G1207" s="75"/>
      <c r="H1207" s="75"/>
      <c r="I1207" s="75"/>
      <c r="J1207" s="75"/>
      <c r="K1207" s="75"/>
      <c r="L1207" s="76">
        <v>72574.149999999994</v>
      </c>
      <c r="M1207" s="76">
        <v>72574.149999999994</v>
      </c>
      <c r="N1207" s="40"/>
    </row>
    <row r="1208" spans="1:14" ht="36" x14ac:dyDescent="0.3">
      <c r="A1208" s="47" t="s">
        <v>4426</v>
      </c>
      <c r="B1208" s="63" t="s">
        <v>1923</v>
      </c>
      <c r="C1208" s="64" t="s">
        <v>170</v>
      </c>
      <c r="D1208" s="65">
        <v>100775</v>
      </c>
      <c r="E1208" s="66" t="s">
        <v>1200</v>
      </c>
      <c r="F1208" s="67" t="s">
        <v>795</v>
      </c>
      <c r="G1208" s="68">
        <v>5407.91</v>
      </c>
      <c r="H1208" s="68">
        <v>1</v>
      </c>
      <c r="I1208" s="69">
        <v>5407.91</v>
      </c>
      <c r="J1208" s="69">
        <v>12.77</v>
      </c>
      <c r="K1208" s="69">
        <v>0.65</v>
      </c>
      <c r="L1208" s="69">
        <v>72574.149999999994</v>
      </c>
      <c r="M1208" s="69">
        <v>72574.149999999994</v>
      </c>
      <c r="N1208" s="42"/>
    </row>
    <row r="1209" spans="1:14" x14ac:dyDescent="0.25">
      <c r="A1209" s="47" t="s">
        <v>4427</v>
      </c>
      <c r="B1209" s="57" t="s">
        <v>1924</v>
      </c>
      <c r="C1209" s="60"/>
      <c r="D1209" s="60"/>
      <c r="E1209" s="59" t="s">
        <v>42</v>
      </c>
      <c r="F1209" s="60"/>
      <c r="G1209" s="61"/>
      <c r="H1209" s="61"/>
      <c r="I1209" s="61"/>
      <c r="J1209" s="61"/>
      <c r="K1209" s="61"/>
      <c r="L1209" s="62">
        <v>15508.929999999998</v>
      </c>
      <c r="M1209" s="62">
        <v>15508.929999999998</v>
      </c>
      <c r="N1209" s="40"/>
    </row>
    <row r="1210" spans="1:14" ht="24" x14ac:dyDescent="0.3">
      <c r="A1210" s="47" t="s">
        <v>4428</v>
      </c>
      <c r="B1210" s="63" t="s">
        <v>1925</v>
      </c>
      <c r="C1210" s="64" t="s">
        <v>170</v>
      </c>
      <c r="D1210" s="65">
        <v>94442</v>
      </c>
      <c r="E1210" s="66" t="s">
        <v>1205</v>
      </c>
      <c r="F1210" s="67" t="s">
        <v>106</v>
      </c>
      <c r="G1210" s="68">
        <v>398.54</v>
      </c>
      <c r="H1210" s="68">
        <v>1</v>
      </c>
      <c r="I1210" s="69">
        <v>398.54</v>
      </c>
      <c r="J1210" s="69">
        <v>28.73</v>
      </c>
      <c r="K1210" s="69">
        <v>4.75</v>
      </c>
      <c r="L1210" s="69">
        <v>13343.11</v>
      </c>
      <c r="M1210" s="69">
        <v>13343.11</v>
      </c>
      <c r="N1210" s="41"/>
    </row>
    <row r="1211" spans="1:14" ht="24" x14ac:dyDescent="0.3">
      <c r="A1211" s="47" t="s">
        <v>4429</v>
      </c>
      <c r="B1211" s="63" t="s">
        <v>1926</v>
      </c>
      <c r="C1211" s="64" t="s">
        <v>170</v>
      </c>
      <c r="D1211" s="65">
        <v>94221</v>
      </c>
      <c r="E1211" s="66" t="s">
        <v>1207</v>
      </c>
      <c r="F1211" s="67" t="s">
        <v>123</v>
      </c>
      <c r="G1211" s="68">
        <v>25.16</v>
      </c>
      <c r="H1211" s="68">
        <v>1</v>
      </c>
      <c r="I1211" s="69">
        <v>25.16</v>
      </c>
      <c r="J1211" s="69">
        <v>17.21</v>
      </c>
      <c r="K1211" s="69">
        <v>6</v>
      </c>
      <c r="L1211" s="69">
        <v>583.96</v>
      </c>
      <c r="M1211" s="69">
        <v>583.96</v>
      </c>
      <c r="N1211" s="41"/>
    </row>
    <row r="1212" spans="1:14" x14ac:dyDescent="0.25">
      <c r="A1212" s="47" t="s">
        <v>4430</v>
      </c>
      <c r="B1212" s="63" t="s">
        <v>1927</v>
      </c>
      <c r="C1212" s="64" t="s">
        <v>104</v>
      </c>
      <c r="D1212" s="65">
        <v>160403</v>
      </c>
      <c r="E1212" s="66" t="s">
        <v>1209</v>
      </c>
      <c r="F1212" s="67" t="s">
        <v>123</v>
      </c>
      <c r="G1212" s="68">
        <v>28.14</v>
      </c>
      <c r="H1212" s="68">
        <v>1</v>
      </c>
      <c r="I1212" s="69">
        <v>28.14</v>
      </c>
      <c r="J1212" s="69">
        <v>8.6199999999999992</v>
      </c>
      <c r="K1212" s="69">
        <v>8.52</v>
      </c>
      <c r="L1212" s="69">
        <v>482.31</v>
      </c>
      <c r="M1212" s="69">
        <v>482.31</v>
      </c>
      <c r="N1212" s="40"/>
    </row>
    <row r="1213" spans="1:14" x14ac:dyDescent="0.25">
      <c r="A1213" s="47" t="s">
        <v>4431</v>
      </c>
      <c r="B1213" s="63" t="s">
        <v>1928</v>
      </c>
      <c r="C1213" s="64" t="s">
        <v>104</v>
      </c>
      <c r="D1213" s="65">
        <v>160404</v>
      </c>
      <c r="E1213" s="66" t="s">
        <v>1211</v>
      </c>
      <c r="F1213" s="67" t="s">
        <v>123</v>
      </c>
      <c r="G1213" s="68">
        <v>100.6</v>
      </c>
      <c r="H1213" s="68">
        <v>1</v>
      </c>
      <c r="I1213" s="69">
        <v>100.6</v>
      </c>
      <c r="J1213" s="69">
        <v>0.41</v>
      </c>
      <c r="K1213" s="69">
        <v>10.52</v>
      </c>
      <c r="L1213" s="69">
        <v>1099.55</v>
      </c>
      <c r="M1213" s="69">
        <v>1099.55</v>
      </c>
      <c r="N1213" s="40"/>
    </row>
    <row r="1214" spans="1:14" x14ac:dyDescent="0.25">
      <c r="A1214" s="47" t="s">
        <v>4432</v>
      </c>
      <c r="B1214" s="57" t="s">
        <v>1929</v>
      </c>
      <c r="C1214" s="60"/>
      <c r="D1214" s="60"/>
      <c r="E1214" s="59" t="s">
        <v>44</v>
      </c>
      <c r="F1214" s="60"/>
      <c r="G1214" s="61"/>
      <c r="H1214" s="61"/>
      <c r="I1214" s="61"/>
      <c r="J1214" s="61"/>
      <c r="K1214" s="61"/>
      <c r="L1214" s="62">
        <v>23710.949999999997</v>
      </c>
      <c r="M1214" s="62">
        <v>23710.949999999997</v>
      </c>
      <c r="N1214" s="40"/>
    </row>
    <row r="1215" spans="1:14" x14ac:dyDescent="0.25">
      <c r="A1215" s="47" t="s">
        <v>4433</v>
      </c>
      <c r="B1215" s="63" t="s">
        <v>1930</v>
      </c>
      <c r="C1215" s="64" t="s">
        <v>104</v>
      </c>
      <c r="D1215" s="65">
        <v>180404</v>
      </c>
      <c r="E1215" s="66" t="s">
        <v>1216</v>
      </c>
      <c r="F1215" s="67" t="s">
        <v>106</v>
      </c>
      <c r="G1215" s="68">
        <v>3.15</v>
      </c>
      <c r="H1215" s="68">
        <v>1</v>
      </c>
      <c r="I1215" s="69">
        <v>3.15</v>
      </c>
      <c r="J1215" s="69">
        <v>323.27</v>
      </c>
      <c r="K1215" s="69">
        <v>38.56</v>
      </c>
      <c r="L1215" s="69">
        <v>1139.76</v>
      </c>
      <c r="M1215" s="69">
        <v>1139.76</v>
      </c>
      <c r="N1215" s="40"/>
    </row>
    <row r="1216" spans="1:14" x14ac:dyDescent="0.25">
      <c r="A1216" s="47" t="s">
        <v>4434</v>
      </c>
      <c r="B1216" s="63" t="s">
        <v>1931</v>
      </c>
      <c r="C1216" s="64" t="s">
        <v>104</v>
      </c>
      <c r="D1216" s="65">
        <v>180208</v>
      </c>
      <c r="E1216" s="66" t="s">
        <v>1214</v>
      </c>
      <c r="F1216" s="67" t="s">
        <v>106</v>
      </c>
      <c r="G1216" s="68">
        <v>3.15</v>
      </c>
      <c r="H1216" s="68">
        <v>1</v>
      </c>
      <c r="I1216" s="69">
        <v>3.15</v>
      </c>
      <c r="J1216" s="69">
        <v>207.83</v>
      </c>
      <c r="K1216" s="69">
        <v>30.54</v>
      </c>
      <c r="L1216" s="69">
        <v>750.86</v>
      </c>
      <c r="M1216" s="69">
        <v>750.86</v>
      </c>
      <c r="N1216" s="40"/>
    </row>
    <row r="1217" spans="1:14" x14ac:dyDescent="0.25">
      <c r="A1217" s="47" t="s">
        <v>4435</v>
      </c>
      <c r="B1217" s="63" t="s">
        <v>1932</v>
      </c>
      <c r="C1217" s="64" t="s">
        <v>104</v>
      </c>
      <c r="D1217" s="65">
        <v>180401</v>
      </c>
      <c r="E1217" s="66" t="s">
        <v>1218</v>
      </c>
      <c r="F1217" s="67" t="s">
        <v>106</v>
      </c>
      <c r="G1217" s="68">
        <v>3.82</v>
      </c>
      <c r="H1217" s="68">
        <v>1</v>
      </c>
      <c r="I1217" s="69">
        <v>3.82</v>
      </c>
      <c r="J1217" s="69">
        <v>194.88</v>
      </c>
      <c r="K1217" s="69">
        <v>38.56</v>
      </c>
      <c r="L1217" s="69">
        <v>891.74</v>
      </c>
      <c r="M1217" s="69">
        <v>891.74</v>
      </c>
      <c r="N1217" s="40"/>
    </row>
    <row r="1218" spans="1:14" x14ac:dyDescent="0.25">
      <c r="A1218" s="47" t="s">
        <v>4436</v>
      </c>
      <c r="B1218" s="63" t="s">
        <v>1933</v>
      </c>
      <c r="C1218" s="64" t="s">
        <v>104</v>
      </c>
      <c r="D1218" s="65">
        <v>180303</v>
      </c>
      <c r="E1218" s="66" t="s">
        <v>1934</v>
      </c>
      <c r="F1218" s="67" t="s">
        <v>106</v>
      </c>
      <c r="G1218" s="68">
        <v>2.64</v>
      </c>
      <c r="H1218" s="68">
        <v>1</v>
      </c>
      <c r="I1218" s="69">
        <v>2.64</v>
      </c>
      <c r="J1218" s="69">
        <v>209.51</v>
      </c>
      <c r="K1218" s="69">
        <v>46.11</v>
      </c>
      <c r="L1218" s="69">
        <v>674.83</v>
      </c>
      <c r="M1218" s="69">
        <v>674.83</v>
      </c>
      <c r="N1218" s="40"/>
    </row>
    <row r="1219" spans="1:14" x14ac:dyDescent="0.25">
      <c r="A1219" s="47" t="s">
        <v>4437</v>
      </c>
      <c r="B1219" s="63" t="s">
        <v>1935</v>
      </c>
      <c r="C1219" s="64" t="s">
        <v>104</v>
      </c>
      <c r="D1219" s="65">
        <v>180505</v>
      </c>
      <c r="E1219" s="66" t="s">
        <v>1936</v>
      </c>
      <c r="F1219" s="67" t="s">
        <v>106</v>
      </c>
      <c r="G1219" s="68">
        <v>6.84</v>
      </c>
      <c r="H1219" s="68">
        <v>1</v>
      </c>
      <c r="I1219" s="69">
        <v>6.84</v>
      </c>
      <c r="J1219" s="69">
        <v>469.86</v>
      </c>
      <c r="K1219" s="69">
        <v>36.08</v>
      </c>
      <c r="L1219" s="69">
        <v>3460.62</v>
      </c>
      <c r="M1219" s="69">
        <v>3460.62</v>
      </c>
      <c r="N1219" s="40"/>
    </row>
    <row r="1220" spans="1:14" x14ac:dyDescent="0.25">
      <c r="A1220" s="47" t="s">
        <v>4438</v>
      </c>
      <c r="B1220" s="63" t="s">
        <v>1937</v>
      </c>
      <c r="C1220" s="64" t="s">
        <v>104</v>
      </c>
      <c r="D1220" s="65">
        <v>180280</v>
      </c>
      <c r="E1220" s="66" t="s">
        <v>1222</v>
      </c>
      <c r="F1220" s="67" t="s">
        <v>106</v>
      </c>
      <c r="G1220" s="68">
        <v>2.16</v>
      </c>
      <c r="H1220" s="68">
        <v>1</v>
      </c>
      <c r="I1220" s="69">
        <v>2.16</v>
      </c>
      <c r="J1220" s="69">
        <v>356.56</v>
      </c>
      <c r="K1220" s="69">
        <v>36.58</v>
      </c>
      <c r="L1220" s="69">
        <v>849.18</v>
      </c>
      <c r="M1220" s="69">
        <v>849.18</v>
      </c>
      <c r="N1220" s="40"/>
    </row>
    <row r="1221" spans="1:14" x14ac:dyDescent="0.25">
      <c r="A1221" s="47" t="s">
        <v>4439</v>
      </c>
      <c r="B1221" s="63" t="s">
        <v>1938</v>
      </c>
      <c r="C1221" s="64" t="s">
        <v>104</v>
      </c>
      <c r="D1221" s="65">
        <v>180501</v>
      </c>
      <c r="E1221" s="66" t="s">
        <v>1220</v>
      </c>
      <c r="F1221" s="67" t="s">
        <v>106</v>
      </c>
      <c r="G1221" s="68">
        <v>3.36</v>
      </c>
      <c r="H1221" s="68">
        <v>1</v>
      </c>
      <c r="I1221" s="69">
        <v>3.36</v>
      </c>
      <c r="J1221" s="69">
        <v>591.36</v>
      </c>
      <c r="K1221" s="69">
        <v>36.08</v>
      </c>
      <c r="L1221" s="69">
        <v>2108.19</v>
      </c>
      <c r="M1221" s="69">
        <v>2108.19</v>
      </c>
      <c r="N1221" s="40"/>
    </row>
    <row r="1222" spans="1:14" x14ac:dyDescent="0.25">
      <c r="A1222" s="47" t="s">
        <v>4440</v>
      </c>
      <c r="B1222" s="63" t="s">
        <v>1939</v>
      </c>
      <c r="C1222" s="64" t="s">
        <v>104</v>
      </c>
      <c r="D1222" s="65">
        <v>180503</v>
      </c>
      <c r="E1222" s="66" t="s">
        <v>1940</v>
      </c>
      <c r="F1222" s="67" t="s">
        <v>106</v>
      </c>
      <c r="G1222" s="68">
        <v>3.36</v>
      </c>
      <c r="H1222" s="68">
        <v>1</v>
      </c>
      <c r="I1222" s="69">
        <v>3.36</v>
      </c>
      <c r="J1222" s="69">
        <v>461.61</v>
      </c>
      <c r="K1222" s="69">
        <v>36.08</v>
      </c>
      <c r="L1222" s="69">
        <v>1672.23</v>
      </c>
      <c r="M1222" s="69">
        <v>1672.23</v>
      </c>
      <c r="N1222" s="40"/>
    </row>
    <row r="1223" spans="1:14" x14ac:dyDescent="0.25">
      <c r="A1223" s="47" t="s">
        <v>4441</v>
      </c>
      <c r="B1223" s="63" t="s">
        <v>1941</v>
      </c>
      <c r="C1223" s="64" t="s">
        <v>104</v>
      </c>
      <c r="D1223" s="65">
        <v>180504</v>
      </c>
      <c r="E1223" s="66" t="s">
        <v>458</v>
      </c>
      <c r="F1223" s="67" t="s">
        <v>106</v>
      </c>
      <c r="G1223" s="68">
        <v>4.41</v>
      </c>
      <c r="H1223" s="68">
        <v>1</v>
      </c>
      <c r="I1223" s="69">
        <v>4.41</v>
      </c>
      <c r="J1223" s="69">
        <v>527.27</v>
      </c>
      <c r="K1223" s="69">
        <v>36.08</v>
      </c>
      <c r="L1223" s="69">
        <v>2484.37</v>
      </c>
      <c r="M1223" s="69">
        <v>2484.37</v>
      </c>
      <c r="N1223" s="40"/>
    </row>
    <row r="1224" spans="1:14" x14ac:dyDescent="0.25">
      <c r="A1224" s="47" t="s">
        <v>4442</v>
      </c>
      <c r="B1224" s="63" t="s">
        <v>1942</v>
      </c>
      <c r="C1224" s="64" t="s">
        <v>104</v>
      </c>
      <c r="D1224" s="65">
        <v>180515</v>
      </c>
      <c r="E1224" s="66" t="s">
        <v>1943</v>
      </c>
      <c r="F1224" s="67" t="s">
        <v>106</v>
      </c>
      <c r="G1224" s="68">
        <v>5.04</v>
      </c>
      <c r="H1224" s="68">
        <v>1</v>
      </c>
      <c r="I1224" s="69">
        <v>5.04</v>
      </c>
      <c r="J1224" s="69">
        <v>411.13</v>
      </c>
      <c r="K1224" s="69">
        <v>36.08</v>
      </c>
      <c r="L1224" s="69">
        <v>2253.9299999999998</v>
      </c>
      <c r="M1224" s="69">
        <v>2253.9299999999998</v>
      </c>
      <c r="N1224" s="40"/>
    </row>
    <row r="1225" spans="1:14" x14ac:dyDescent="0.25">
      <c r="A1225" s="47" t="s">
        <v>4443</v>
      </c>
      <c r="B1225" s="63" t="s">
        <v>1944</v>
      </c>
      <c r="C1225" s="64" t="s">
        <v>104</v>
      </c>
      <c r="D1225" s="65">
        <v>180406</v>
      </c>
      <c r="E1225" s="66" t="s">
        <v>1226</v>
      </c>
      <c r="F1225" s="67" t="s">
        <v>106</v>
      </c>
      <c r="G1225" s="68">
        <v>21.42</v>
      </c>
      <c r="H1225" s="68">
        <v>1</v>
      </c>
      <c r="I1225" s="69">
        <v>21.42</v>
      </c>
      <c r="J1225" s="69">
        <v>310.57</v>
      </c>
      <c r="K1225" s="69">
        <v>36.08</v>
      </c>
      <c r="L1225" s="69">
        <v>7425.24</v>
      </c>
      <c r="M1225" s="69">
        <v>7425.24</v>
      </c>
      <c r="N1225" s="40"/>
    </row>
    <row r="1226" spans="1:14" x14ac:dyDescent="0.25">
      <c r="A1226" s="47" t="s">
        <v>4444</v>
      </c>
      <c r="B1226" s="57" t="s">
        <v>1945</v>
      </c>
      <c r="C1226" s="60"/>
      <c r="D1226" s="60"/>
      <c r="E1226" s="59" t="s">
        <v>46</v>
      </c>
      <c r="F1226" s="60"/>
      <c r="G1226" s="61"/>
      <c r="H1226" s="61"/>
      <c r="I1226" s="61"/>
      <c r="J1226" s="61"/>
      <c r="K1226" s="61"/>
      <c r="L1226" s="62">
        <v>2301.33</v>
      </c>
      <c r="M1226" s="62">
        <v>2301.33</v>
      </c>
      <c r="N1226" s="40"/>
    </row>
    <row r="1227" spans="1:14" x14ac:dyDescent="0.25">
      <c r="A1227" s="47" t="s">
        <v>4445</v>
      </c>
      <c r="B1227" s="63" t="s">
        <v>1946</v>
      </c>
      <c r="C1227" s="64" t="s">
        <v>104</v>
      </c>
      <c r="D1227" s="65">
        <v>190102</v>
      </c>
      <c r="E1227" s="66" t="s">
        <v>1229</v>
      </c>
      <c r="F1227" s="67" t="s">
        <v>106</v>
      </c>
      <c r="G1227" s="68">
        <v>9.61</v>
      </c>
      <c r="H1227" s="68">
        <v>1</v>
      </c>
      <c r="I1227" s="69">
        <v>9.61</v>
      </c>
      <c r="J1227" s="69">
        <v>170.7</v>
      </c>
      <c r="K1227" s="69">
        <v>0</v>
      </c>
      <c r="L1227" s="69">
        <v>1640.42</v>
      </c>
      <c r="M1227" s="69">
        <v>1640.42</v>
      </c>
      <c r="N1227" s="40"/>
    </row>
    <row r="1228" spans="1:14" x14ac:dyDescent="0.25">
      <c r="A1228" s="47" t="s">
        <v>4446</v>
      </c>
      <c r="B1228" s="63" t="s">
        <v>1947</v>
      </c>
      <c r="C1228" s="64" t="s">
        <v>104</v>
      </c>
      <c r="D1228" s="65">
        <v>190105</v>
      </c>
      <c r="E1228" s="66" t="s">
        <v>1948</v>
      </c>
      <c r="F1228" s="67" t="s">
        <v>106</v>
      </c>
      <c r="G1228" s="68">
        <v>4.2</v>
      </c>
      <c r="H1228" s="68">
        <v>1</v>
      </c>
      <c r="I1228" s="69">
        <v>4.2</v>
      </c>
      <c r="J1228" s="69">
        <v>157.36000000000001</v>
      </c>
      <c r="K1228" s="69">
        <v>0</v>
      </c>
      <c r="L1228" s="69">
        <v>660.91</v>
      </c>
      <c r="M1228" s="69">
        <v>660.91</v>
      </c>
      <c r="N1228" s="40"/>
    </row>
    <row r="1229" spans="1:14" x14ac:dyDescent="0.25">
      <c r="A1229" s="47" t="s">
        <v>4447</v>
      </c>
      <c r="B1229" s="57" t="s">
        <v>1949</v>
      </c>
      <c r="C1229" s="60"/>
      <c r="D1229" s="60"/>
      <c r="E1229" s="59" t="s">
        <v>48</v>
      </c>
      <c r="F1229" s="60"/>
      <c r="G1229" s="61"/>
      <c r="H1229" s="61"/>
      <c r="I1229" s="61"/>
      <c r="J1229" s="61"/>
      <c r="K1229" s="61"/>
      <c r="L1229" s="62">
        <v>18163.45</v>
      </c>
      <c r="M1229" s="62">
        <v>18163.45</v>
      </c>
      <c r="N1229" s="40"/>
    </row>
    <row r="1230" spans="1:14" x14ac:dyDescent="0.25">
      <c r="A1230" s="47" t="s">
        <v>4448</v>
      </c>
      <c r="B1230" s="63" t="s">
        <v>1950</v>
      </c>
      <c r="C1230" s="64" t="s">
        <v>104</v>
      </c>
      <c r="D1230" s="65">
        <v>210102</v>
      </c>
      <c r="E1230" s="66" t="s">
        <v>825</v>
      </c>
      <c r="F1230" s="67" t="s">
        <v>106</v>
      </c>
      <c r="G1230" s="68">
        <v>506.85</v>
      </c>
      <c r="H1230" s="68">
        <v>1</v>
      </c>
      <c r="I1230" s="69">
        <v>506.85</v>
      </c>
      <c r="J1230" s="69">
        <v>2.98</v>
      </c>
      <c r="K1230" s="69">
        <v>0.96</v>
      </c>
      <c r="L1230" s="69">
        <v>1996.98</v>
      </c>
      <c r="M1230" s="69">
        <v>1996.98</v>
      </c>
      <c r="N1230" s="40"/>
    </row>
    <row r="1231" spans="1:14" x14ac:dyDescent="0.25">
      <c r="A1231" s="47" t="s">
        <v>4449</v>
      </c>
      <c r="B1231" s="63" t="s">
        <v>1951</v>
      </c>
      <c r="C1231" s="64" t="s">
        <v>104</v>
      </c>
      <c r="D1231" s="65">
        <v>200201</v>
      </c>
      <c r="E1231" s="66" t="s">
        <v>1234</v>
      </c>
      <c r="F1231" s="67" t="s">
        <v>106</v>
      </c>
      <c r="G1231" s="68">
        <v>167.71</v>
      </c>
      <c r="H1231" s="68">
        <v>1</v>
      </c>
      <c r="I1231" s="69">
        <v>167.71</v>
      </c>
      <c r="J1231" s="69">
        <v>7.88</v>
      </c>
      <c r="K1231" s="69">
        <v>10.98</v>
      </c>
      <c r="L1231" s="69">
        <v>3163.01</v>
      </c>
      <c r="M1231" s="69">
        <v>3163.01</v>
      </c>
      <c r="N1231" s="40"/>
    </row>
    <row r="1232" spans="1:14" x14ac:dyDescent="0.25">
      <c r="A1232" s="47" t="s">
        <v>4450</v>
      </c>
      <c r="B1232" s="63" t="s">
        <v>1952</v>
      </c>
      <c r="C1232" s="64" t="s">
        <v>104</v>
      </c>
      <c r="D1232" s="65">
        <v>200403</v>
      </c>
      <c r="E1232" s="66" t="s">
        <v>827</v>
      </c>
      <c r="F1232" s="67" t="s">
        <v>106</v>
      </c>
      <c r="G1232" s="68">
        <v>339.14</v>
      </c>
      <c r="H1232" s="68">
        <v>1</v>
      </c>
      <c r="I1232" s="69">
        <v>339.14</v>
      </c>
      <c r="J1232" s="69">
        <v>2.3199999999999998</v>
      </c>
      <c r="K1232" s="69">
        <v>11.93</v>
      </c>
      <c r="L1232" s="69">
        <v>4832.74</v>
      </c>
      <c r="M1232" s="69">
        <v>4832.74</v>
      </c>
      <c r="N1232" s="40"/>
    </row>
    <row r="1233" spans="1:14" ht="24" x14ac:dyDescent="0.3">
      <c r="A1233" s="47" t="s">
        <v>4451</v>
      </c>
      <c r="B1233" s="63" t="s">
        <v>1953</v>
      </c>
      <c r="C1233" s="64" t="s">
        <v>170</v>
      </c>
      <c r="D1233" s="65">
        <v>87273</v>
      </c>
      <c r="E1233" s="66" t="s">
        <v>1240</v>
      </c>
      <c r="F1233" s="67" t="s">
        <v>106</v>
      </c>
      <c r="G1233" s="68">
        <v>167.23</v>
      </c>
      <c r="H1233" s="68">
        <v>1</v>
      </c>
      <c r="I1233" s="69">
        <v>167.23</v>
      </c>
      <c r="J1233" s="69">
        <v>32.67</v>
      </c>
      <c r="K1233" s="69">
        <v>15.99</v>
      </c>
      <c r="L1233" s="69">
        <v>8137.41</v>
      </c>
      <c r="M1233" s="69">
        <v>8137.41</v>
      </c>
      <c r="N1233" s="41"/>
    </row>
    <row r="1234" spans="1:14" x14ac:dyDescent="0.25">
      <c r="A1234" s="47" t="s">
        <v>4452</v>
      </c>
      <c r="B1234" s="63" t="s">
        <v>1954</v>
      </c>
      <c r="C1234" s="64" t="s">
        <v>104</v>
      </c>
      <c r="D1234" s="65">
        <v>201302</v>
      </c>
      <c r="E1234" s="66" t="s">
        <v>1238</v>
      </c>
      <c r="F1234" s="67" t="s">
        <v>106</v>
      </c>
      <c r="G1234" s="68">
        <v>0.48</v>
      </c>
      <c r="H1234" s="68">
        <v>1</v>
      </c>
      <c r="I1234" s="69">
        <v>0.48</v>
      </c>
      <c r="J1234" s="69">
        <v>49.06</v>
      </c>
      <c r="K1234" s="69">
        <v>20.34</v>
      </c>
      <c r="L1234" s="69">
        <v>33.31</v>
      </c>
      <c r="M1234" s="69">
        <v>33.31</v>
      </c>
      <c r="N1234" s="40"/>
    </row>
    <row r="1235" spans="1:14" x14ac:dyDescent="0.25">
      <c r="A1235" s="47" t="s">
        <v>4453</v>
      </c>
      <c r="B1235" s="57" t="s">
        <v>1955</v>
      </c>
      <c r="C1235" s="60"/>
      <c r="D1235" s="60"/>
      <c r="E1235" s="59" t="s">
        <v>50</v>
      </c>
      <c r="F1235" s="60"/>
      <c r="G1235" s="61"/>
      <c r="H1235" s="61"/>
      <c r="I1235" s="61"/>
      <c r="J1235" s="61"/>
      <c r="K1235" s="61"/>
      <c r="L1235" s="62">
        <v>1142.1600000000001</v>
      </c>
      <c r="M1235" s="62">
        <v>1142.1600000000001</v>
      </c>
      <c r="N1235" s="40"/>
    </row>
    <row r="1236" spans="1:14" x14ac:dyDescent="0.25">
      <c r="A1236" s="47" t="s">
        <v>4454</v>
      </c>
      <c r="B1236" s="63" t="s">
        <v>1956</v>
      </c>
      <c r="C1236" s="64" t="s">
        <v>104</v>
      </c>
      <c r="D1236" s="65">
        <v>210102</v>
      </c>
      <c r="E1236" s="66" t="s">
        <v>825</v>
      </c>
      <c r="F1236" s="67" t="s">
        <v>106</v>
      </c>
      <c r="G1236" s="68">
        <v>57.89</v>
      </c>
      <c r="H1236" s="68">
        <v>1</v>
      </c>
      <c r="I1236" s="69">
        <v>57.89</v>
      </c>
      <c r="J1236" s="69">
        <v>2.98</v>
      </c>
      <c r="K1236" s="69">
        <v>0.96</v>
      </c>
      <c r="L1236" s="69">
        <v>228.08</v>
      </c>
      <c r="M1236" s="69">
        <v>228.08</v>
      </c>
      <c r="N1236" s="40"/>
    </row>
    <row r="1237" spans="1:14" x14ac:dyDescent="0.25">
      <c r="A1237" s="47" t="s">
        <v>4455</v>
      </c>
      <c r="B1237" s="63" t="s">
        <v>1957</v>
      </c>
      <c r="C1237" s="64" t="s">
        <v>104</v>
      </c>
      <c r="D1237" s="65">
        <v>210515</v>
      </c>
      <c r="E1237" s="66" t="s">
        <v>1244</v>
      </c>
      <c r="F1237" s="67" t="s">
        <v>106</v>
      </c>
      <c r="G1237" s="68">
        <v>57.89</v>
      </c>
      <c r="H1237" s="68">
        <v>1</v>
      </c>
      <c r="I1237" s="69">
        <v>57.89</v>
      </c>
      <c r="J1237" s="69">
        <v>4.8</v>
      </c>
      <c r="K1237" s="69">
        <v>10.99</v>
      </c>
      <c r="L1237" s="69">
        <v>914.08</v>
      </c>
      <c r="M1237" s="69">
        <v>914.08</v>
      </c>
      <c r="N1237" s="40"/>
    </row>
    <row r="1238" spans="1:14" x14ac:dyDescent="0.25">
      <c r="A1238" s="47" t="s">
        <v>4456</v>
      </c>
      <c r="B1238" s="57" t="s">
        <v>1958</v>
      </c>
      <c r="C1238" s="60"/>
      <c r="D1238" s="60"/>
      <c r="E1238" s="59" t="s">
        <v>52</v>
      </c>
      <c r="F1238" s="60"/>
      <c r="G1238" s="61"/>
      <c r="H1238" s="61"/>
      <c r="I1238" s="61"/>
      <c r="J1238" s="61"/>
      <c r="K1238" s="61"/>
      <c r="L1238" s="62">
        <v>40904.639999999999</v>
      </c>
      <c r="M1238" s="62">
        <v>40904.639999999999</v>
      </c>
      <c r="N1238" s="40"/>
    </row>
    <row r="1239" spans="1:14" x14ac:dyDescent="0.3">
      <c r="A1239" s="47" t="s">
        <v>4457</v>
      </c>
      <c r="B1239" s="63" t="s">
        <v>1959</v>
      </c>
      <c r="C1239" s="64" t="s">
        <v>104</v>
      </c>
      <c r="D1239" s="65">
        <v>220101</v>
      </c>
      <c r="E1239" s="66" t="s">
        <v>1249</v>
      </c>
      <c r="F1239" s="67" t="s">
        <v>106</v>
      </c>
      <c r="G1239" s="68">
        <v>273.73</v>
      </c>
      <c r="H1239" s="68">
        <v>1</v>
      </c>
      <c r="I1239" s="69">
        <v>273.73</v>
      </c>
      <c r="J1239" s="69">
        <v>22.27</v>
      </c>
      <c r="K1239" s="69">
        <v>8.7899999999999991</v>
      </c>
      <c r="L1239" s="69">
        <v>8502.0499999999993</v>
      </c>
      <c r="M1239" s="69">
        <v>8502.0499999999993</v>
      </c>
      <c r="N1239" s="41"/>
    </row>
    <row r="1240" spans="1:14" x14ac:dyDescent="0.3">
      <c r="A1240" s="47" t="s">
        <v>4458</v>
      </c>
      <c r="B1240" s="63" t="s">
        <v>1960</v>
      </c>
      <c r="C1240" s="64" t="s">
        <v>104</v>
      </c>
      <c r="D1240" s="65">
        <v>221101</v>
      </c>
      <c r="E1240" s="66" t="s">
        <v>1251</v>
      </c>
      <c r="F1240" s="67" t="s">
        <v>106</v>
      </c>
      <c r="G1240" s="68">
        <v>273.73</v>
      </c>
      <c r="H1240" s="68">
        <v>1</v>
      </c>
      <c r="I1240" s="69">
        <v>273.73</v>
      </c>
      <c r="J1240" s="69">
        <v>56.32</v>
      </c>
      <c r="K1240" s="69">
        <v>14.49</v>
      </c>
      <c r="L1240" s="69">
        <v>19382.82</v>
      </c>
      <c r="M1240" s="69">
        <v>19382.82</v>
      </c>
      <c r="N1240" s="41"/>
    </row>
    <row r="1241" spans="1:14" x14ac:dyDescent="0.25">
      <c r="A1241" s="47" t="s">
        <v>4459</v>
      </c>
      <c r="B1241" s="63" t="s">
        <v>1961</v>
      </c>
      <c r="C1241" s="64" t="s">
        <v>104</v>
      </c>
      <c r="D1241" s="65">
        <v>221104</v>
      </c>
      <c r="E1241" s="66" t="s">
        <v>1255</v>
      </c>
      <c r="F1241" s="67" t="s">
        <v>106</v>
      </c>
      <c r="G1241" s="68">
        <v>273.73</v>
      </c>
      <c r="H1241" s="68">
        <v>1</v>
      </c>
      <c r="I1241" s="69">
        <v>273.73</v>
      </c>
      <c r="J1241" s="69">
        <v>29.5</v>
      </c>
      <c r="K1241" s="69">
        <v>0</v>
      </c>
      <c r="L1241" s="69">
        <v>8075.03</v>
      </c>
      <c r="M1241" s="69">
        <v>8075.03</v>
      </c>
      <c r="N1241" s="40"/>
    </row>
    <row r="1242" spans="1:14" x14ac:dyDescent="0.25">
      <c r="A1242" s="47" t="s">
        <v>4460</v>
      </c>
      <c r="B1242" s="63" t="s">
        <v>1962</v>
      </c>
      <c r="C1242" s="64" t="s">
        <v>104</v>
      </c>
      <c r="D1242" s="65">
        <v>220059</v>
      </c>
      <c r="E1242" s="66" t="s">
        <v>716</v>
      </c>
      <c r="F1242" s="67" t="s">
        <v>106</v>
      </c>
      <c r="G1242" s="68">
        <v>30.22</v>
      </c>
      <c r="H1242" s="68">
        <v>1</v>
      </c>
      <c r="I1242" s="69">
        <v>30.22</v>
      </c>
      <c r="J1242" s="69">
        <v>25.06</v>
      </c>
      <c r="K1242" s="69">
        <v>7.89</v>
      </c>
      <c r="L1242" s="69">
        <v>995.74</v>
      </c>
      <c r="M1242" s="69">
        <v>995.74</v>
      </c>
      <c r="N1242" s="40"/>
    </row>
    <row r="1243" spans="1:14" x14ac:dyDescent="0.25">
      <c r="A1243" s="47" t="s">
        <v>4461</v>
      </c>
      <c r="B1243" s="63" t="s">
        <v>1963</v>
      </c>
      <c r="C1243" s="64" t="s">
        <v>104</v>
      </c>
      <c r="D1243" s="65">
        <v>220902</v>
      </c>
      <c r="E1243" s="66" t="s">
        <v>1247</v>
      </c>
      <c r="F1243" s="67" t="s">
        <v>123</v>
      </c>
      <c r="G1243" s="68">
        <v>14.4</v>
      </c>
      <c r="H1243" s="68">
        <v>1</v>
      </c>
      <c r="I1243" s="69">
        <v>14.4</v>
      </c>
      <c r="J1243" s="69">
        <v>1.24</v>
      </c>
      <c r="K1243" s="69">
        <v>6.6</v>
      </c>
      <c r="L1243" s="69">
        <v>112.89</v>
      </c>
      <c r="M1243" s="69">
        <v>112.89</v>
      </c>
      <c r="N1243" s="40"/>
    </row>
    <row r="1244" spans="1:14" ht="24" x14ac:dyDescent="0.3">
      <c r="A1244" s="47" t="s">
        <v>4462</v>
      </c>
      <c r="B1244" s="63" t="s">
        <v>1964</v>
      </c>
      <c r="C1244" s="64" t="s">
        <v>104</v>
      </c>
      <c r="D1244" s="65">
        <v>220100</v>
      </c>
      <c r="E1244" s="70" t="s">
        <v>3187</v>
      </c>
      <c r="F1244" s="67" t="s">
        <v>106</v>
      </c>
      <c r="G1244" s="68">
        <v>53.81</v>
      </c>
      <c r="H1244" s="68">
        <v>1</v>
      </c>
      <c r="I1244" s="69">
        <v>53.81</v>
      </c>
      <c r="J1244" s="69">
        <v>39.92</v>
      </c>
      <c r="K1244" s="69">
        <v>31.37</v>
      </c>
      <c r="L1244" s="69">
        <v>3836.11</v>
      </c>
      <c r="M1244" s="69">
        <v>3836.11</v>
      </c>
      <c r="N1244" s="41"/>
    </row>
    <row r="1245" spans="1:14" x14ac:dyDescent="0.25">
      <c r="A1245" s="47" t="s">
        <v>4463</v>
      </c>
      <c r="B1245" s="57" t="s">
        <v>1965</v>
      </c>
      <c r="C1245" s="60"/>
      <c r="D1245" s="60"/>
      <c r="E1245" s="59" t="s">
        <v>60</v>
      </c>
      <c r="F1245" s="60"/>
      <c r="G1245" s="61"/>
      <c r="H1245" s="61"/>
      <c r="I1245" s="61"/>
      <c r="J1245" s="61"/>
      <c r="K1245" s="61"/>
      <c r="L1245" s="62">
        <v>16077.119999999997</v>
      </c>
      <c r="M1245" s="62">
        <v>16077.119999999997</v>
      </c>
      <c r="N1245" s="40"/>
    </row>
    <row r="1246" spans="1:14" x14ac:dyDescent="0.25">
      <c r="A1246" s="47" t="s">
        <v>4464</v>
      </c>
      <c r="B1246" s="72" t="s">
        <v>1966</v>
      </c>
      <c r="C1246" s="73"/>
      <c r="D1246" s="73"/>
      <c r="E1246" s="74" t="s">
        <v>1264</v>
      </c>
      <c r="F1246" s="73"/>
      <c r="G1246" s="75"/>
      <c r="H1246" s="75"/>
      <c r="I1246" s="75"/>
      <c r="J1246" s="75"/>
      <c r="K1246" s="75"/>
      <c r="L1246" s="76">
        <v>1204.69</v>
      </c>
      <c r="M1246" s="76">
        <v>1204.69</v>
      </c>
      <c r="N1246" s="40"/>
    </row>
    <row r="1247" spans="1:14" x14ac:dyDescent="0.25">
      <c r="A1247" s="47" t="s">
        <v>4465</v>
      </c>
      <c r="B1247" s="63" t="s">
        <v>1967</v>
      </c>
      <c r="C1247" s="64" t="s">
        <v>104</v>
      </c>
      <c r="D1247" s="65">
        <v>261300</v>
      </c>
      <c r="E1247" s="66" t="s">
        <v>1266</v>
      </c>
      <c r="F1247" s="67" t="s">
        <v>106</v>
      </c>
      <c r="G1247" s="68">
        <v>62.42</v>
      </c>
      <c r="H1247" s="68">
        <v>1</v>
      </c>
      <c r="I1247" s="69">
        <v>62.42</v>
      </c>
      <c r="J1247" s="69">
        <v>1.74</v>
      </c>
      <c r="K1247" s="69">
        <v>7.66</v>
      </c>
      <c r="L1247" s="69">
        <v>586.74</v>
      </c>
      <c r="M1247" s="69">
        <v>586.74</v>
      </c>
      <c r="N1247" s="40"/>
    </row>
    <row r="1248" spans="1:14" x14ac:dyDescent="0.25">
      <c r="A1248" s="47" t="s">
        <v>4466</v>
      </c>
      <c r="B1248" s="63" t="s">
        <v>1968</v>
      </c>
      <c r="C1248" s="64" t="s">
        <v>104</v>
      </c>
      <c r="D1248" s="65">
        <v>261001</v>
      </c>
      <c r="E1248" s="66" t="s">
        <v>1268</v>
      </c>
      <c r="F1248" s="67" t="s">
        <v>106</v>
      </c>
      <c r="G1248" s="68">
        <v>62.42</v>
      </c>
      <c r="H1248" s="68">
        <v>1</v>
      </c>
      <c r="I1248" s="69">
        <v>62.42</v>
      </c>
      <c r="J1248" s="69">
        <v>3.68</v>
      </c>
      <c r="K1248" s="69">
        <v>6.22</v>
      </c>
      <c r="L1248" s="69">
        <v>617.95000000000005</v>
      </c>
      <c r="M1248" s="69">
        <v>617.95000000000005</v>
      </c>
      <c r="N1248" s="40"/>
    </row>
    <row r="1249" spans="1:14" x14ac:dyDescent="0.25">
      <c r="A1249" s="47" t="s">
        <v>4467</v>
      </c>
      <c r="B1249" s="72" t="s">
        <v>1969</v>
      </c>
      <c r="C1249" s="73"/>
      <c r="D1249" s="73"/>
      <c r="E1249" s="74" t="s">
        <v>1270</v>
      </c>
      <c r="F1249" s="73"/>
      <c r="G1249" s="75"/>
      <c r="H1249" s="75"/>
      <c r="I1249" s="75"/>
      <c r="J1249" s="75"/>
      <c r="K1249" s="75"/>
      <c r="L1249" s="76">
        <v>3709.25</v>
      </c>
      <c r="M1249" s="76">
        <v>3709.25</v>
      </c>
      <c r="N1249" s="40"/>
    </row>
    <row r="1250" spans="1:14" x14ac:dyDescent="0.25">
      <c r="A1250" s="47" t="s">
        <v>4468</v>
      </c>
      <c r="B1250" s="63" t="s">
        <v>1970</v>
      </c>
      <c r="C1250" s="64" t="s">
        <v>104</v>
      </c>
      <c r="D1250" s="65">
        <v>261301</v>
      </c>
      <c r="E1250" s="66" t="s">
        <v>1272</v>
      </c>
      <c r="F1250" s="67" t="s">
        <v>106</v>
      </c>
      <c r="G1250" s="68">
        <v>261.39999999999998</v>
      </c>
      <c r="H1250" s="68">
        <v>1</v>
      </c>
      <c r="I1250" s="69">
        <v>261.39999999999998</v>
      </c>
      <c r="J1250" s="69">
        <v>1.1100000000000001</v>
      </c>
      <c r="K1250" s="69">
        <v>5.31</v>
      </c>
      <c r="L1250" s="69">
        <v>1678.18</v>
      </c>
      <c r="M1250" s="69">
        <v>1678.18</v>
      </c>
      <c r="N1250" s="40"/>
    </row>
    <row r="1251" spans="1:14" x14ac:dyDescent="0.25">
      <c r="A1251" s="47" t="s">
        <v>4469</v>
      </c>
      <c r="B1251" s="63" t="s">
        <v>1971</v>
      </c>
      <c r="C1251" s="64" t="s">
        <v>104</v>
      </c>
      <c r="D1251" s="65">
        <v>261307</v>
      </c>
      <c r="E1251" s="66" t="s">
        <v>1274</v>
      </c>
      <c r="F1251" s="67" t="s">
        <v>106</v>
      </c>
      <c r="G1251" s="68">
        <v>261.39999999999998</v>
      </c>
      <c r="H1251" s="68">
        <v>1</v>
      </c>
      <c r="I1251" s="69">
        <v>261.39999999999998</v>
      </c>
      <c r="J1251" s="69">
        <v>3.29</v>
      </c>
      <c r="K1251" s="69">
        <v>4.4800000000000004</v>
      </c>
      <c r="L1251" s="69">
        <v>2031.07</v>
      </c>
      <c r="M1251" s="69">
        <v>2031.07</v>
      </c>
      <c r="N1251" s="40"/>
    </row>
    <row r="1252" spans="1:14" x14ac:dyDescent="0.25">
      <c r="A1252" s="47" t="s">
        <v>4470</v>
      </c>
      <c r="B1252" s="72" t="s">
        <v>1972</v>
      </c>
      <c r="C1252" s="73"/>
      <c r="D1252" s="73"/>
      <c r="E1252" s="74" t="s">
        <v>1276</v>
      </c>
      <c r="F1252" s="73"/>
      <c r="G1252" s="75"/>
      <c r="H1252" s="75"/>
      <c r="I1252" s="75"/>
      <c r="J1252" s="75"/>
      <c r="K1252" s="75"/>
      <c r="L1252" s="76">
        <v>3686.45</v>
      </c>
      <c r="M1252" s="76">
        <v>3686.45</v>
      </c>
      <c r="N1252" s="40"/>
    </row>
    <row r="1253" spans="1:14" x14ac:dyDescent="0.25">
      <c r="A1253" s="47" t="s">
        <v>4471</v>
      </c>
      <c r="B1253" s="63" t="s">
        <v>1973</v>
      </c>
      <c r="C1253" s="64" t="s">
        <v>104</v>
      </c>
      <c r="D1253" s="65">
        <v>261000</v>
      </c>
      <c r="E1253" s="66" t="s">
        <v>838</v>
      </c>
      <c r="F1253" s="67" t="s">
        <v>106</v>
      </c>
      <c r="G1253" s="68">
        <v>339.14</v>
      </c>
      <c r="H1253" s="68">
        <v>1</v>
      </c>
      <c r="I1253" s="69">
        <v>339.14</v>
      </c>
      <c r="J1253" s="69">
        <v>4.62</v>
      </c>
      <c r="K1253" s="69">
        <v>6.25</v>
      </c>
      <c r="L1253" s="69">
        <v>3686.45</v>
      </c>
      <c r="M1253" s="69">
        <v>3686.45</v>
      </c>
      <c r="N1253" s="40"/>
    </row>
    <row r="1254" spans="1:14" x14ac:dyDescent="0.25">
      <c r="A1254" s="47" t="s">
        <v>4472</v>
      </c>
      <c r="B1254" s="72" t="s">
        <v>1974</v>
      </c>
      <c r="C1254" s="73"/>
      <c r="D1254" s="73"/>
      <c r="E1254" s="74" t="s">
        <v>1279</v>
      </c>
      <c r="F1254" s="73"/>
      <c r="G1254" s="75"/>
      <c r="H1254" s="75"/>
      <c r="I1254" s="75"/>
      <c r="J1254" s="75"/>
      <c r="K1254" s="75"/>
      <c r="L1254" s="76">
        <v>2905.47</v>
      </c>
      <c r="M1254" s="76">
        <v>2905.47</v>
      </c>
      <c r="N1254" s="40"/>
    </row>
    <row r="1255" spans="1:14" x14ac:dyDescent="0.3">
      <c r="A1255" s="47" t="s">
        <v>4473</v>
      </c>
      <c r="B1255" s="63" t="s">
        <v>1975</v>
      </c>
      <c r="C1255" s="64" t="s">
        <v>104</v>
      </c>
      <c r="D1255" s="65">
        <v>261602</v>
      </c>
      <c r="E1255" s="66" t="s">
        <v>730</v>
      </c>
      <c r="F1255" s="67" t="s">
        <v>106</v>
      </c>
      <c r="G1255" s="68">
        <v>137.57</v>
      </c>
      <c r="H1255" s="68">
        <v>1</v>
      </c>
      <c r="I1255" s="69">
        <v>137.57</v>
      </c>
      <c r="J1255" s="69">
        <v>9.39</v>
      </c>
      <c r="K1255" s="69">
        <v>11.73</v>
      </c>
      <c r="L1255" s="69">
        <v>2905.47</v>
      </c>
      <c r="M1255" s="69">
        <v>2905.47</v>
      </c>
      <c r="N1255" s="41"/>
    </row>
    <row r="1256" spans="1:14" x14ac:dyDescent="0.25">
      <c r="A1256" s="47" t="s">
        <v>4474</v>
      </c>
      <c r="B1256" s="72" t="s">
        <v>1976</v>
      </c>
      <c r="C1256" s="73"/>
      <c r="D1256" s="73"/>
      <c r="E1256" s="74" t="s">
        <v>70</v>
      </c>
      <c r="F1256" s="73"/>
      <c r="G1256" s="75"/>
      <c r="H1256" s="75"/>
      <c r="I1256" s="75"/>
      <c r="J1256" s="75"/>
      <c r="K1256" s="75"/>
      <c r="L1256" s="76">
        <v>4038.79</v>
      </c>
      <c r="M1256" s="76">
        <v>4038.79</v>
      </c>
      <c r="N1256" s="40"/>
    </row>
    <row r="1257" spans="1:14" x14ac:dyDescent="0.25">
      <c r="A1257" s="47" t="s">
        <v>4475</v>
      </c>
      <c r="B1257" s="63" t="s">
        <v>1977</v>
      </c>
      <c r="C1257" s="64" t="s">
        <v>104</v>
      </c>
      <c r="D1257" s="65">
        <v>261609</v>
      </c>
      <c r="E1257" s="66" t="s">
        <v>1283</v>
      </c>
      <c r="F1257" s="67" t="s">
        <v>106</v>
      </c>
      <c r="G1257" s="68">
        <v>353.97</v>
      </c>
      <c r="H1257" s="68">
        <v>1</v>
      </c>
      <c r="I1257" s="69">
        <v>353.97</v>
      </c>
      <c r="J1257" s="69">
        <v>8.3000000000000007</v>
      </c>
      <c r="K1257" s="69">
        <v>3.11</v>
      </c>
      <c r="L1257" s="69">
        <v>4038.79</v>
      </c>
      <c r="M1257" s="69">
        <v>4038.79</v>
      </c>
      <c r="N1257" s="40"/>
    </row>
    <row r="1258" spans="1:14" x14ac:dyDescent="0.25">
      <c r="A1258" s="47" t="s">
        <v>4476</v>
      </c>
      <c r="B1258" s="72" t="s">
        <v>1978</v>
      </c>
      <c r="C1258" s="73"/>
      <c r="D1258" s="73"/>
      <c r="E1258" s="74" t="s">
        <v>718</v>
      </c>
      <c r="F1258" s="73"/>
      <c r="G1258" s="75"/>
      <c r="H1258" s="75"/>
      <c r="I1258" s="75"/>
      <c r="J1258" s="75"/>
      <c r="K1258" s="75"/>
      <c r="L1258" s="76">
        <v>532.47</v>
      </c>
      <c r="M1258" s="76">
        <v>532.47</v>
      </c>
      <c r="N1258" s="40"/>
    </row>
    <row r="1259" spans="1:14" x14ac:dyDescent="0.25">
      <c r="A1259" s="47" t="s">
        <v>4477</v>
      </c>
      <c r="B1259" s="63" t="s">
        <v>1979</v>
      </c>
      <c r="C1259" s="64" t="s">
        <v>104</v>
      </c>
      <c r="D1259" s="65">
        <v>261703</v>
      </c>
      <c r="E1259" s="66" t="s">
        <v>733</v>
      </c>
      <c r="F1259" s="67" t="s">
        <v>106</v>
      </c>
      <c r="G1259" s="68">
        <v>51.15</v>
      </c>
      <c r="H1259" s="68">
        <v>1</v>
      </c>
      <c r="I1259" s="69">
        <v>51.15</v>
      </c>
      <c r="J1259" s="69">
        <v>3.39</v>
      </c>
      <c r="K1259" s="69">
        <v>7.02</v>
      </c>
      <c r="L1259" s="69">
        <v>532.47</v>
      </c>
      <c r="M1259" s="69">
        <v>532.47</v>
      </c>
      <c r="N1259" s="40"/>
    </row>
    <row r="1260" spans="1:14" x14ac:dyDescent="0.25">
      <c r="A1260" s="47" t="s">
        <v>4478</v>
      </c>
      <c r="B1260" s="57" t="s">
        <v>1980</v>
      </c>
      <c r="C1260" s="60"/>
      <c r="D1260" s="60"/>
      <c r="E1260" s="59" t="s">
        <v>62</v>
      </c>
      <c r="F1260" s="60"/>
      <c r="G1260" s="61"/>
      <c r="H1260" s="61"/>
      <c r="I1260" s="61"/>
      <c r="J1260" s="61"/>
      <c r="K1260" s="61"/>
      <c r="L1260" s="62">
        <v>8738.66</v>
      </c>
      <c r="M1260" s="62">
        <v>8738.66</v>
      </c>
      <c r="N1260" s="40"/>
    </row>
    <row r="1261" spans="1:14" ht="24" x14ac:dyDescent="0.3">
      <c r="A1261" s="47" t="s">
        <v>4479</v>
      </c>
      <c r="B1261" s="63" t="s">
        <v>1981</v>
      </c>
      <c r="C1261" s="64" t="s">
        <v>104</v>
      </c>
      <c r="D1261" s="65">
        <v>271307</v>
      </c>
      <c r="E1261" s="70" t="s">
        <v>3209</v>
      </c>
      <c r="F1261" s="67" t="s">
        <v>123</v>
      </c>
      <c r="G1261" s="68">
        <v>11.1</v>
      </c>
      <c r="H1261" s="68">
        <v>1</v>
      </c>
      <c r="I1261" s="69">
        <v>11.1</v>
      </c>
      <c r="J1261" s="69">
        <v>202.63</v>
      </c>
      <c r="K1261" s="69">
        <v>97.44</v>
      </c>
      <c r="L1261" s="69">
        <v>3330.77</v>
      </c>
      <c r="M1261" s="69">
        <v>3330.77</v>
      </c>
      <c r="N1261" s="41"/>
    </row>
    <row r="1262" spans="1:14" x14ac:dyDescent="0.25">
      <c r="A1262" s="47" t="s">
        <v>4480</v>
      </c>
      <c r="B1262" s="63" t="s">
        <v>1982</v>
      </c>
      <c r="C1262" s="64" t="s">
        <v>104</v>
      </c>
      <c r="D1262" s="65">
        <v>271608</v>
      </c>
      <c r="E1262" s="66" t="s">
        <v>1291</v>
      </c>
      <c r="F1262" s="67" t="s">
        <v>106</v>
      </c>
      <c r="G1262" s="68">
        <v>10.38</v>
      </c>
      <c r="H1262" s="68">
        <v>1</v>
      </c>
      <c r="I1262" s="69">
        <v>10.38</v>
      </c>
      <c r="J1262" s="69">
        <v>397.9</v>
      </c>
      <c r="K1262" s="69">
        <v>40.53</v>
      </c>
      <c r="L1262" s="69">
        <v>4550.8999999999996</v>
      </c>
      <c r="M1262" s="69">
        <v>4550.8999999999996</v>
      </c>
      <c r="N1262" s="40"/>
    </row>
    <row r="1263" spans="1:14" x14ac:dyDescent="0.25">
      <c r="A1263" s="47" t="s">
        <v>4481</v>
      </c>
      <c r="B1263" s="63" t="s">
        <v>1983</v>
      </c>
      <c r="C1263" s="64" t="s">
        <v>104</v>
      </c>
      <c r="D1263" s="65">
        <v>270501</v>
      </c>
      <c r="E1263" s="66" t="s">
        <v>114</v>
      </c>
      <c r="F1263" s="67" t="s">
        <v>106</v>
      </c>
      <c r="G1263" s="68">
        <v>293.49</v>
      </c>
      <c r="H1263" s="68">
        <v>1</v>
      </c>
      <c r="I1263" s="69">
        <v>293.49</v>
      </c>
      <c r="J1263" s="69">
        <v>1.31</v>
      </c>
      <c r="K1263" s="69">
        <v>1.61</v>
      </c>
      <c r="L1263" s="69">
        <v>856.99</v>
      </c>
      <c r="M1263" s="69">
        <v>856.99</v>
      </c>
      <c r="N1263" s="40"/>
    </row>
    <row r="1264" spans="1:14" x14ac:dyDescent="0.25">
      <c r="A1264" s="47" t="s">
        <v>4482</v>
      </c>
      <c r="B1264" s="51">
        <v>8</v>
      </c>
      <c r="C1264" s="71"/>
      <c r="D1264" s="71"/>
      <c r="E1264" s="53" t="s">
        <v>10</v>
      </c>
      <c r="F1264" s="54" t="s">
        <v>101</v>
      </c>
      <c r="G1264" s="55">
        <v>1</v>
      </c>
      <c r="H1264" s="55">
        <v>1</v>
      </c>
      <c r="I1264" s="56"/>
      <c r="J1264" s="56"/>
      <c r="K1264" s="56"/>
      <c r="L1264" s="55">
        <v>511440.27000000008</v>
      </c>
      <c r="M1264" s="55">
        <v>511440.27000000008</v>
      </c>
      <c r="N1264" s="40"/>
    </row>
    <row r="1265" spans="1:14" x14ac:dyDescent="0.25">
      <c r="A1265" s="47" t="s">
        <v>4483</v>
      </c>
      <c r="B1265" s="57" t="s">
        <v>1984</v>
      </c>
      <c r="C1265" s="60"/>
      <c r="D1265" s="60"/>
      <c r="E1265" s="59" t="s">
        <v>20</v>
      </c>
      <c r="F1265" s="60"/>
      <c r="G1265" s="61"/>
      <c r="H1265" s="61"/>
      <c r="I1265" s="61"/>
      <c r="J1265" s="61"/>
      <c r="K1265" s="61"/>
      <c r="L1265" s="62">
        <v>1595.83</v>
      </c>
      <c r="M1265" s="62">
        <v>1595.83</v>
      </c>
      <c r="N1265" s="40"/>
    </row>
    <row r="1266" spans="1:14" ht="24" x14ac:dyDescent="0.3">
      <c r="A1266" s="47" t="s">
        <v>4484</v>
      </c>
      <c r="B1266" s="63" t="s">
        <v>1985</v>
      </c>
      <c r="C1266" s="64" t="s">
        <v>104</v>
      </c>
      <c r="D1266" s="65">
        <v>20701</v>
      </c>
      <c r="E1266" s="66" t="s">
        <v>877</v>
      </c>
      <c r="F1266" s="67" t="s">
        <v>106</v>
      </c>
      <c r="G1266" s="68">
        <v>374.61</v>
      </c>
      <c r="H1266" s="68">
        <v>1</v>
      </c>
      <c r="I1266" s="69">
        <v>374.61</v>
      </c>
      <c r="J1266" s="69">
        <v>2.98</v>
      </c>
      <c r="K1266" s="69">
        <v>1.28</v>
      </c>
      <c r="L1266" s="69">
        <v>1595.83</v>
      </c>
      <c r="M1266" s="69">
        <v>1595.83</v>
      </c>
      <c r="N1266" s="41"/>
    </row>
    <row r="1267" spans="1:14" x14ac:dyDescent="0.25">
      <c r="A1267" s="47" t="s">
        <v>4485</v>
      </c>
      <c r="B1267" s="57" t="s">
        <v>1986</v>
      </c>
      <c r="C1267" s="60"/>
      <c r="D1267" s="60"/>
      <c r="E1267" s="59" t="s">
        <v>22</v>
      </c>
      <c r="F1267" s="60"/>
      <c r="G1267" s="61"/>
      <c r="H1267" s="61"/>
      <c r="I1267" s="61"/>
      <c r="J1267" s="61"/>
      <c r="K1267" s="61"/>
      <c r="L1267" s="62">
        <v>950.73</v>
      </c>
      <c r="M1267" s="62">
        <v>950.73</v>
      </c>
      <c r="N1267" s="40"/>
    </row>
    <row r="1268" spans="1:14" x14ac:dyDescent="0.25">
      <c r="A1268" s="47" t="s">
        <v>4486</v>
      </c>
      <c r="B1268" s="63" t="s">
        <v>1987</v>
      </c>
      <c r="C1268" s="64" t="s">
        <v>104</v>
      </c>
      <c r="D1268" s="65">
        <v>30101</v>
      </c>
      <c r="E1268" s="66" t="s">
        <v>782</v>
      </c>
      <c r="F1268" s="67" t="s">
        <v>145</v>
      </c>
      <c r="G1268" s="68">
        <v>26.22</v>
      </c>
      <c r="H1268" s="68">
        <v>1</v>
      </c>
      <c r="I1268" s="69">
        <v>26.22</v>
      </c>
      <c r="J1268" s="69">
        <v>28.5</v>
      </c>
      <c r="K1268" s="69">
        <v>7.76</v>
      </c>
      <c r="L1268" s="69">
        <v>950.73</v>
      </c>
      <c r="M1268" s="69">
        <v>950.73</v>
      </c>
      <c r="N1268" s="40"/>
    </row>
    <row r="1269" spans="1:14" x14ac:dyDescent="0.25">
      <c r="A1269" s="47" t="s">
        <v>4487</v>
      </c>
      <c r="B1269" s="57" t="s">
        <v>1988</v>
      </c>
      <c r="C1269" s="60"/>
      <c r="D1269" s="60"/>
      <c r="E1269" s="59" t="s">
        <v>24</v>
      </c>
      <c r="F1269" s="60"/>
      <c r="G1269" s="61"/>
      <c r="H1269" s="61"/>
      <c r="I1269" s="61"/>
      <c r="J1269" s="61"/>
      <c r="K1269" s="61"/>
      <c r="L1269" s="62">
        <v>2416.23</v>
      </c>
      <c r="M1269" s="62">
        <v>2416.23</v>
      </c>
      <c r="N1269" s="40"/>
    </row>
    <row r="1270" spans="1:14" ht="24" x14ac:dyDescent="0.3">
      <c r="A1270" s="47" t="s">
        <v>4488</v>
      </c>
      <c r="B1270" s="83" t="s">
        <v>5503</v>
      </c>
      <c r="C1270" s="64" t="s">
        <v>104</v>
      </c>
      <c r="D1270" s="65">
        <v>41140</v>
      </c>
      <c r="E1270" s="70" t="s">
        <v>881</v>
      </c>
      <c r="F1270" s="84" t="s">
        <v>106</v>
      </c>
      <c r="G1270" s="68">
        <v>374.61</v>
      </c>
      <c r="H1270" s="68">
        <v>1</v>
      </c>
      <c r="I1270" s="85">
        <v>374.61</v>
      </c>
      <c r="J1270" s="69">
        <v>0</v>
      </c>
      <c r="K1270" s="69">
        <v>2.15</v>
      </c>
      <c r="L1270" s="69">
        <v>805.41</v>
      </c>
      <c r="M1270" s="69">
        <v>805.41</v>
      </c>
      <c r="N1270" s="41"/>
    </row>
    <row r="1271" spans="1:14" x14ac:dyDescent="0.25">
      <c r="A1271" s="47" t="s">
        <v>4489</v>
      </c>
      <c r="B1271" s="63" t="s">
        <v>1989</v>
      </c>
      <c r="C1271" s="64" t="s">
        <v>104</v>
      </c>
      <c r="D1271" s="65">
        <v>41002</v>
      </c>
      <c r="E1271" s="66" t="s">
        <v>787</v>
      </c>
      <c r="F1271" s="67" t="s">
        <v>106</v>
      </c>
      <c r="G1271" s="68">
        <v>374.61</v>
      </c>
      <c r="H1271" s="68">
        <v>1</v>
      </c>
      <c r="I1271" s="69">
        <v>374.61</v>
      </c>
      <c r="J1271" s="69">
        <v>0</v>
      </c>
      <c r="K1271" s="69">
        <v>4.3</v>
      </c>
      <c r="L1271" s="69">
        <v>1610.82</v>
      </c>
      <c r="M1271" s="69">
        <v>1610.82</v>
      </c>
      <c r="N1271" s="40"/>
    </row>
    <row r="1272" spans="1:14" x14ac:dyDescent="0.25">
      <c r="A1272" s="47" t="s">
        <v>4490</v>
      </c>
      <c r="B1272" s="57" t="s">
        <v>1990</v>
      </c>
      <c r="C1272" s="60"/>
      <c r="D1272" s="60"/>
      <c r="E1272" s="59" t="s">
        <v>26</v>
      </c>
      <c r="F1272" s="60"/>
      <c r="G1272" s="61"/>
      <c r="H1272" s="61"/>
      <c r="I1272" s="61"/>
      <c r="J1272" s="61"/>
      <c r="K1272" s="61"/>
      <c r="L1272" s="62">
        <v>41908.739999999991</v>
      </c>
      <c r="M1272" s="62">
        <v>41908.739999999991</v>
      </c>
      <c r="N1272" s="40"/>
    </row>
    <row r="1273" spans="1:14" x14ac:dyDescent="0.25">
      <c r="A1273" s="47" t="s">
        <v>4491</v>
      </c>
      <c r="B1273" s="72" t="s">
        <v>1991</v>
      </c>
      <c r="C1273" s="73"/>
      <c r="D1273" s="73"/>
      <c r="E1273" s="74" t="s">
        <v>885</v>
      </c>
      <c r="F1273" s="73"/>
      <c r="G1273" s="75"/>
      <c r="H1273" s="75"/>
      <c r="I1273" s="75"/>
      <c r="J1273" s="75"/>
      <c r="K1273" s="75"/>
      <c r="L1273" s="76">
        <v>26824.579999999998</v>
      </c>
      <c r="M1273" s="76">
        <v>26824.579999999998</v>
      </c>
      <c r="N1273" s="40"/>
    </row>
    <row r="1274" spans="1:14" x14ac:dyDescent="0.25">
      <c r="A1274" s="47" t="s">
        <v>4492</v>
      </c>
      <c r="B1274" s="63" t="s">
        <v>1992</v>
      </c>
      <c r="C1274" s="64" t="s">
        <v>104</v>
      </c>
      <c r="D1274" s="65">
        <v>50302</v>
      </c>
      <c r="E1274" s="66" t="s">
        <v>887</v>
      </c>
      <c r="F1274" s="67" t="s">
        <v>123</v>
      </c>
      <c r="G1274" s="68">
        <v>335</v>
      </c>
      <c r="H1274" s="68">
        <v>1</v>
      </c>
      <c r="I1274" s="69">
        <v>335</v>
      </c>
      <c r="J1274" s="69">
        <v>26.69</v>
      </c>
      <c r="K1274" s="69">
        <v>30.06</v>
      </c>
      <c r="L1274" s="69">
        <v>19011.25</v>
      </c>
      <c r="M1274" s="69">
        <v>19011.25</v>
      </c>
      <c r="N1274" s="40"/>
    </row>
    <row r="1275" spans="1:14" x14ac:dyDescent="0.25">
      <c r="A1275" s="47" t="s">
        <v>4493</v>
      </c>
      <c r="B1275" s="63" t="s">
        <v>1993</v>
      </c>
      <c r="C1275" s="64" t="s">
        <v>104</v>
      </c>
      <c r="D1275" s="65">
        <v>52014</v>
      </c>
      <c r="E1275" s="66" t="s">
        <v>797</v>
      </c>
      <c r="F1275" s="67" t="s">
        <v>795</v>
      </c>
      <c r="G1275" s="68">
        <v>150.08000000000001</v>
      </c>
      <c r="H1275" s="68">
        <v>1</v>
      </c>
      <c r="I1275" s="69">
        <v>150.08000000000001</v>
      </c>
      <c r="J1275" s="69">
        <v>10.88</v>
      </c>
      <c r="K1275" s="69">
        <v>2.0699999999999998</v>
      </c>
      <c r="L1275" s="69">
        <v>1943.53</v>
      </c>
      <c r="M1275" s="69">
        <v>1943.53</v>
      </c>
      <c r="N1275" s="40"/>
    </row>
    <row r="1276" spans="1:14" x14ac:dyDescent="0.25">
      <c r="A1276" s="47" t="s">
        <v>4494</v>
      </c>
      <c r="B1276" s="63" t="s">
        <v>1994</v>
      </c>
      <c r="C1276" s="64" t="s">
        <v>104</v>
      </c>
      <c r="D1276" s="65">
        <v>52005</v>
      </c>
      <c r="E1276" s="66" t="s">
        <v>890</v>
      </c>
      <c r="F1276" s="67" t="s">
        <v>795</v>
      </c>
      <c r="G1276" s="68">
        <v>582.9</v>
      </c>
      <c r="H1276" s="68">
        <v>1</v>
      </c>
      <c r="I1276" s="69">
        <v>582.9</v>
      </c>
      <c r="J1276" s="69">
        <v>7.7</v>
      </c>
      <c r="K1276" s="69">
        <v>2.37</v>
      </c>
      <c r="L1276" s="69">
        <v>5869.8</v>
      </c>
      <c r="M1276" s="69">
        <v>5869.8</v>
      </c>
      <c r="N1276" s="40"/>
    </row>
    <row r="1277" spans="1:14" x14ac:dyDescent="0.25">
      <c r="A1277" s="47" t="s">
        <v>4495</v>
      </c>
      <c r="B1277" s="72" t="s">
        <v>1995</v>
      </c>
      <c r="C1277" s="73"/>
      <c r="D1277" s="73"/>
      <c r="E1277" s="74" t="s">
        <v>892</v>
      </c>
      <c r="F1277" s="73"/>
      <c r="G1277" s="75"/>
      <c r="H1277" s="75"/>
      <c r="I1277" s="75"/>
      <c r="J1277" s="75"/>
      <c r="K1277" s="75"/>
      <c r="L1277" s="76">
        <v>11538.69</v>
      </c>
      <c r="M1277" s="76">
        <v>11538.69</v>
      </c>
      <c r="N1277" s="40"/>
    </row>
    <row r="1278" spans="1:14" x14ac:dyDescent="0.25">
      <c r="A1278" s="47" t="s">
        <v>4496</v>
      </c>
      <c r="B1278" s="63" t="s">
        <v>1996</v>
      </c>
      <c r="C1278" s="64" t="s">
        <v>104</v>
      </c>
      <c r="D1278" s="65">
        <v>50901</v>
      </c>
      <c r="E1278" s="66" t="s">
        <v>894</v>
      </c>
      <c r="F1278" s="67" t="s">
        <v>145</v>
      </c>
      <c r="G1278" s="68">
        <v>14.75</v>
      </c>
      <c r="H1278" s="68">
        <v>1</v>
      </c>
      <c r="I1278" s="69">
        <v>14.75</v>
      </c>
      <c r="J1278" s="69">
        <v>0</v>
      </c>
      <c r="K1278" s="69">
        <v>35.020000000000003</v>
      </c>
      <c r="L1278" s="69">
        <v>516.54</v>
      </c>
      <c r="M1278" s="69">
        <v>516.54</v>
      </c>
      <c r="N1278" s="40"/>
    </row>
    <row r="1279" spans="1:14" x14ac:dyDescent="0.25">
      <c r="A1279" s="47" t="s">
        <v>4497</v>
      </c>
      <c r="B1279" s="63" t="s">
        <v>1997</v>
      </c>
      <c r="C1279" s="64" t="s">
        <v>104</v>
      </c>
      <c r="D1279" s="65">
        <v>41002</v>
      </c>
      <c r="E1279" s="66" t="s">
        <v>787</v>
      </c>
      <c r="F1279" s="67" t="s">
        <v>106</v>
      </c>
      <c r="G1279" s="68">
        <v>25.02</v>
      </c>
      <c r="H1279" s="68">
        <v>1</v>
      </c>
      <c r="I1279" s="69">
        <v>25.02</v>
      </c>
      <c r="J1279" s="69">
        <v>0</v>
      </c>
      <c r="K1279" s="69">
        <v>4.3</v>
      </c>
      <c r="L1279" s="69">
        <v>107.58</v>
      </c>
      <c r="M1279" s="69">
        <v>107.58</v>
      </c>
      <c r="N1279" s="40"/>
    </row>
    <row r="1280" spans="1:14" ht="24" x14ac:dyDescent="0.3">
      <c r="A1280" s="47" t="s">
        <v>4498</v>
      </c>
      <c r="B1280" s="63" t="s">
        <v>1998</v>
      </c>
      <c r="C1280" s="64" t="s">
        <v>170</v>
      </c>
      <c r="D1280" s="65">
        <v>96617</v>
      </c>
      <c r="E1280" s="66" t="s">
        <v>897</v>
      </c>
      <c r="F1280" s="67" t="s">
        <v>106</v>
      </c>
      <c r="G1280" s="68">
        <v>25.02</v>
      </c>
      <c r="H1280" s="68">
        <v>1</v>
      </c>
      <c r="I1280" s="69">
        <v>25.02</v>
      </c>
      <c r="J1280" s="69">
        <v>10.73</v>
      </c>
      <c r="K1280" s="69">
        <v>5.23</v>
      </c>
      <c r="L1280" s="69">
        <v>399.31</v>
      </c>
      <c r="M1280" s="69">
        <v>399.31</v>
      </c>
      <c r="N1280" s="41"/>
    </row>
    <row r="1281" spans="1:14" x14ac:dyDescent="0.25">
      <c r="A1281" s="47" t="s">
        <v>4499</v>
      </c>
      <c r="B1281" s="63" t="s">
        <v>1999</v>
      </c>
      <c r="C1281" s="64" t="s">
        <v>104</v>
      </c>
      <c r="D1281" s="65">
        <v>52014</v>
      </c>
      <c r="E1281" s="66" t="s">
        <v>797</v>
      </c>
      <c r="F1281" s="67" t="s">
        <v>795</v>
      </c>
      <c r="G1281" s="68">
        <v>224.9</v>
      </c>
      <c r="H1281" s="68">
        <v>1</v>
      </c>
      <c r="I1281" s="69">
        <v>224.9</v>
      </c>
      <c r="J1281" s="69">
        <v>10.88</v>
      </c>
      <c r="K1281" s="69">
        <v>2.0699999999999998</v>
      </c>
      <c r="L1281" s="69">
        <v>2912.45</v>
      </c>
      <c r="M1281" s="69">
        <v>2912.45</v>
      </c>
      <c r="N1281" s="40"/>
    </row>
    <row r="1282" spans="1:14" x14ac:dyDescent="0.25">
      <c r="A1282" s="47" t="s">
        <v>4500</v>
      </c>
      <c r="B1282" s="63" t="s">
        <v>2000</v>
      </c>
      <c r="C1282" s="64" t="s">
        <v>104</v>
      </c>
      <c r="D1282" s="65">
        <v>52004</v>
      </c>
      <c r="E1282" s="66" t="s">
        <v>1310</v>
      </c>
      <c r="F1282" s="67" t="s">
        <v>795</v>
      </c>
      <c r="G1282" s="68">
        <v>20.100000000000001</v>
      </c>
      <c r="H1282" s="68">
        <v>1</v>
      </c>
      <c r="I1282" s="69">
        <v>20.100000000000001</v>
      </c>
      <c r="J1282" s="69">
        <v>7.79</v>
      </c>
      <c r="K1282" s="69">
        <v>2.37</v>
      </c>
      <c r="L1282" s="69">
        <v>204.21</v>
      </c>
      <c r="M1282" s="69">
        <v>204.21</v>
      </c>
      <c r="N1282" s="40"/>
    </row>
    <row r="1283" spans="1:14" x14ac:dyDescent="0.25">
      <c r="A1283" s="47" t="s">
        <v>4501</v>
      </c>
      <c r="B1283" s="63" t="s">
        <v>2001</v>
      </c>
      <c r="C1283" s="64" t="s">
        <v>104</v>
      </c>
      <c r="D1283" s="65">
        <v>51036</v>
      </c>
      <c r="E1283" s="66" t="s">
        <v>799</v>
      </c>
      <c r="F1283" s="67" t="s">
        <v>145</v>
      </c>
      <c r="G1283" s="68">
        <v>14.75</v>
      </c>
      <c r="H1283" s="68">
        <v>1</v>
      </c>
      <c r="I1283" s="69">
        <v>14.75</v>
      </c>
      <c r="J1283" s="69">
        <v>469.28</v>
      </c>
      <c r="K1283" s="69">
        <v>0</v>
      </c>
      <c r="L1283" s="69">
        <v>6921.88</v>
      </c>
      <c r="M1283" s="69">
        <v>6921.88</v>
      </c>
      <c r="N1283" s="40"/>
    </row>
    <row r="1284" spans="1:14" x14ac:dyDescent="0.3">
      <c r="A1284" s="47" t="s">
        <v>4502</v>
      </c>
      <c r="B1284" s="63" t="s">
        <v>2002</v>
      </c>
      <c r="C1284" s="64" t="s">
        <v>104</v>
      </c>
      <c r="D1284" s="65">
        <v>51060</v>
      </c>
      <c r="E1284" s="66" t="s">
        <v>1313</v>
      </c>
      <c r="F1284" s="67" t="s">
        <v>145</v>
      </c>
      <c r="G1284" s="68">
        <v>14.75</v>
      </c>
      <c r="H1284" s="68">
        <v>1</v>
      </c>
      <c r="I1284" s="69">
        <v>14.75</v>
      </c>
      <c r="J1284" s="69">
        <v>0.1</v>
      </c>
      <c r="K1284" s="69">
        <v>32.22</v>
      </c>
      <c r="L1284" s="69">
        <v>476.72</v>
      </c>
      <c r="M1284" s="69">
        <v>476.72</v>
      </c>
      <c r="N1284" s="41"/>
    </row>
    <row r="1285" spans="1:14" x14ac:dyDescent="0.25">
      <c r="A1285" s="47" t="s">
        <v>4503</v>
      </c>
      <c r="B1285" s="72" t="s">
        <v>2003</v>
      </c>
      <c r="C1285" s="73"/>
      <c r="D1285" s="73"/>
      <c r="E1285" s="74" t="s">
        <v>903</v>
      </c>
      <c r="F1285" s="73"/>
      <c r="G1285" s="75"/>
      <c r="H1285" s="75"/>
      <c r="I1285" s="75"/>
      <c r="J1285" s="75"/>
      <c r="K1285" s="75"/>
      <c r="L1285" s="76">
        <v>3470.41</v>
      </c>
      <c r="M1285" s="76">
        <v>3470.41</v>
      </c>
      <c r="N1285" s="40"/>
    </row>
    <row r="1286" spans="1:14" x14ac:dyDescent="0.25">
      <c r="A1286" s="47" t="s">
        <v>4504</v>
      </c>
      <c r="B1286" s="63" t="s">
        <v>2004</v>
      </c>
      <c r="C1286" s="64" t="s">
        <v>104</v>
      </c>
      <c r="D1286" s="65">
        <v>52014</v>
      </c>
      <c r="E1286" s="66" t="s">
        <v>797</v>
      </c>
      <c r="F1286" s="67" t="s">
        <v>795</v>
      </c>
      <c r="G1286" s="68">
        <v>76.8</v>
      </c>
      <c r="H1286" s="68">
        <v>1</v>
      </c>
      <c r="I1286" s="69">
        <v>76.8</v>
      </c>
      <c r="J1286" s="69">
        <v>10.88</v>
      </c>
      <c r="K1286" s="69">
        <v>2.0699999999999998</v>
      </c>
      <c r="L1286" s="69">
        <v>994.56</v>
      </c>
      <c r="M1286" s="69">
        <v>994.56</v>
      </c>
      <c r="N1286" s="40"/>
    </row>
    <row r="1287" spans="1:14" x14ac:dyDescent="0.25">
      <c r="A1287" s="47" t="s">
        <v>4505</v>
      </c>
      <c r="B1287" s="63" t="s">
        <v>2005</v>
      </c>
      <c r="C1287" s="64" t="s">
        <v>104</v>
      </c>
      <c r="D1287" s="65">
        <v>52005</v>
      </c>
      <c r="E1287" s="66" t="s">
        <v>890</v>
      </c>
      <c r="F1287" s="67" t="s">
        <v>795</v>
      </c>
      <c r="G1287" s="68">
        <v>214.19</v>
      </c>
      <c r="H1287" s="68">
        <v>1</v>
      </c>
      <c r="I1287" s="69">
        <v>214.19</v>
      </c>
      <c r="J1287" s="69">
        <v>7.7</v>
      </c>
      <c r="K1287" s="69">
        <v>2.37</v>
      </c>
      <c r="L1287" s="69">
        <v>2156.89</v>
      </c>
      <c r="M1287" s="69">
        <v>2156.89</v>
      </c>
      <c r="N1287" s="40"/>
    </row>
    <row r="1288" spans="1:14" x14ac:dyDescent="0.25">
      <c r="A1288" s="47" t="s">
        <v>4506</v>
      </c>
      <c r="B1288" s="63" t="s">
        <v>2006</v>
      </c>
      <c r="C1288" s="64" t="s">
        <v>104</v>
      </c>
      <c r="D1288" s="65">
        <v>52006</v>
      </c>
      <c r="E1288" s="66" t="s">
        <v>794</v>
      </c>
      <c r="F1288" s="67" t="s">
        <v>795</v>
      </c>
      <c r="G1288" s="68">
        <v>30.64</v>
      </c>
      <c r="H1288" s="68">
        <v>1</v>
      </c>
      <c r="I1288" s="69">
        <v>30.64</v>
      </c>
      <c r="J1288" s="69">
        <v>7.45</v>
      </c>
      <c r="K1288" s="69">
        <v>2.96</v>
      </c>
      <c r="L1288" s="69">
        <v>318.95999999999998</v>
      </c>
      <c r="M1288" s="69">
        <v>318.95999999999998</v>
      </c>
      <c r="N1288" s="40"/>
    </row>
    <row r="1289" spans="1:14" x14ac:dyDescent="0.25">
      <c r="A1289" s="47" t="s">
        <v>4507</v>
      </c>
      <c r="B1289" s="72" t="s">
        <v>2007</v>
      </c>
      <c r="C1289" s="73"/>
      <c r="D1289" s="73"/>
      <c r="E1289" s="74" t="s">
        <v>907</v>
      </c>
      <c r="F1289" s="73"/>
      <c r="G1289" s="75"/>
      <c r="H1289" s="75"/>
      <c r="I1289" s="75"/>
      <c r="J1289" s="75"/>
      <c r="K1289" s="75"/>
      <c r="L1289" s="76">
        <v>75.06</v>
      </c>
      <c r="M1289" s="76">
        <v>75.06</v>
      </c>
      <c r="N1289" s="40"/>
    </row>
    <row r="1290" spans="1:14" x14ac:dyDescent="0.25">
      <c r="A1290" s="47" t="s">
        <v>4508</v>
      </c>
      <c r="B1290" s="63" t="s">
        <v>2008</v>
      </c>
      <c r="C1290" s="64" t="s">
        <v>104</v>
      </c>
      <c r="D1290" s="65">
        <v>50251</v>
      </c>
      <c r="E1290" s="66" t="s">
        <v>909</v>
      </c>
      <c r="F1290" s="67" t="s">
        <v>101</v>
      </c>
      <c r="G1290" s="68">
        <v>6</v>
      </c>
      <c r="H1290" s="68">
        <v>1</v>
      </c>
      <c r="I1290" s="69">
        <v>6</v>
      </c>
      <c r="J1290" s="69">
        <v>12.51</v>
      </c>
      <c r="K1290" s="69">
        <v>0</v>
      </c>
      <c r="L1290" s="69">
        <v>75.06</v>
      </c>
      <c r="M1290" s="69">
        <v>75.06</v>
      </c>
      <c r="N1290" s="40"/>
    </row>
    <row r="1291" spans="1:14" x14ac:dyDescent="0.25">
      <c r="A1291" s="47" t="s">
        <v>4509</v>
      </c>
      <c r="B1291" s="57" t="s">
        <v>2009</v>
      </c>
      <c r="C1291" s="60"/>
      <c r="D1291" s="60"/>
      <c r="E1291" s="59" t="s">
        <v>28</v>
      </c>
      <c r="F1291" s="60"/>
      <c r="G1291" s="61"/>
      <c r="H1291" s="61"/>
      <c r="I1291" s="61"/>
      <c r="J1291" s="61"/>
      <c r="K1291" s="61"/>
      <c r="L1291" s="62">
        <v>113560.04</v>
      </c>
      <c r="M1291" s="62">
        <v>113560.04</v>
      </c>
      <c r="N1291" s="40"/>
    </row>
    <row r="1292" spans="1:14" x14ac:dyDescent="0.25">
      <c r="A1292" s="47" t="s">
        <v>4510</v>
      </c>
      <c r="B1292" s="72" t="s">
        <v>2010</v>
      </c>
      <c r="C1292" s="73"/>
      <c r="D1292" s="73"/>
      <c r="E1292" s="74" t="s">
        <v>912</v>
      </c>
      <c r="F1292" s="73"/>
      <c r="G1292" s="75"/>
      <c r="H1292" s="75"/>
      <c r="I1292" s="75"/>
      <c r="J1292" s="75"/>
      <c r="K1292" s="75"/>
      <c r="L1292" s="76">
        <v>20338.530000000002</v>
      </c>
      <c r="M1292" s="76">
        <v>20338.530000000002</v>
      </c>
      <c r="N1292" s="40"/>
    </row>
    <row r="1293" spans="1:14" x14ac:dyDescent="0.25">
      <c r="A1293" s="47" t="s">
        <v>4511</v>
      </c>
      <c r="B1293" s="63" t="s">
        <v>2011</v>
      </c>
      <c r="C1293" s="64" t="s">
        <v>104</v>
      </c>
      <c r="D1293" s="65">
        <v>40101</v>
      </c>
      <c r="E1293" s="66" t="s">
        <v>144</v>
      </c>
      <c r="F1293" s="67" t="s">
        <v>145</v>
      </c>
      <c r="G1293" s="68">
        <v>28.3</v>
      </c>
      <c r="H1293" s="68">
        <v>1</v>
      </c>
      <c r="I1293" s="69">
        <v>28.3</v>
      </c>
      <c r="J1293" s="69">
        <v>0</v>
      </c>
      <c r="K1293" s="69">
        <v>27.66</v>
      </c>
      <c r="L1293" s="69">
        <v>782.77</v>
      </c>
      <c r="M1293" s="69">
        <v>782.77</v>
      </c>
      <c r="N1293" s="40"/>
    </row>
    <row r="1294" spans="1:14" x14ac:dyDescent="0.25">
      <c r="A1294" s="47" t="s">
        <v>4512</v>
      </c>
      <c r="B1294" s="63" t="s">
        <v>2012</v>
      </c>
      <c r="C1294" s="64" t="s">
        <v>104</v>
      </c>
      <c r="D1294" s="65">
        <v>60191</v>
      </c>
      <c r="E1294" s="66" t="s">
        <v>915</v>
      </c>
      <c r="F1294" s="67" t="s">
        <v>106</v>
      </c>
      <c r="G1294" s="68">
        <v>161.74</v>
      </c>
      <c r="H1294" s="68">
        <v>1</v>
      </c>
      <c r="I1294" s="69">
        <v>161.74</v>
      </c>
      <c r="J1294" s="69">
        <v>20.100000000000001</v>
      </c>
      <c r="K1294" s="69">
        <v>9.0399999999999991</v>
      </c>
      <c r="L1294" s="69">
        <v>4713.1000000000004</v>
      </c>
      <c r="M1294" s="69">
        <v>4713.1000000000004</v>
      </c>
      <c r="N1294" s="40"/>
    </row>
    <row r="1295" spans="1:14" x14ac:dyDescent="0.25">
      <c r="A1295" s="47" t="s">
        <v>4513</v>
      </c>
      <c r="B1295" s="63" t="s">
        <v>2013</v>
      </c>
      <c r="C1295" s="64" t="s">
        <v>104</v>
      </c>
      <c r="D1295" s="65">
        <v>41002</v>
      </c>
      <c r="E1295" s="66" t="s">
        <v>787</v>
      </c>
      <c r="F1295" s="67" t="s">
        <v>106</v>
      </c>
      <c r="G1295" s="68">
        <v>40.43</v>
      </c>
      <c r="H1295" s="68">
        <v>1</v>
      </c>
      <c r="I1295" s="69">
        <v>40.43</v>
      </c>
      <c r="J1295" s="69">
        <v>0</v>
      </c>
      <c r="K1295" s="69">
        <v>4.3</v>
      </c>
      <c r="L1295" s="69">
        <v>173.84</v>
      </c>
      <c r="M1295" s="69">
        <v>173.84</v>
      </c>
      <c r="N1295" s="40"/>
    </row>
    <row r="1296" spans="1:14" ht="24" x14ac:dyDescent="0.3">
      <c r="A1296" s="47" t="s">
        <v>4514</v>
      </c>
      <c r="B1296" s="63" t="s">
        <v>2014</v>
      </c>
      <c r="C1296" s="64" t="s">
        <v>170</v>
      </c>
      <c r="D1296" s="65">
        <v>96617</v>
      </c>
      <c r="E1296" s="66" t="s">
        <v>897</v>
      </c>
      <c r="F1296" s="67" t="s">
        <v>106</v>
      </c>
      <c r="G1296" s="68">
        <v>40.43</v>
      </c>
      <c r="H1296" s="68">
        <v>1</v>
      </c>
      <c r="I1296" s="69">
        <v>40.43</v>
      </c>
      <c r="J1296" s="69">
        <v>10.73</v>
      </c>
      <c r="K1296" s="69">
        <v>5.23</v>
      </c>
      <c r="L1296" s="69">
        <v>645.26</v>
      </c>
      <c r="M1296" s="69">
        <v>645.26</v>
      </c>
      <c r="N1296" s="41"/>
    </row>
    <row r="1297" spans="1:14" ht="24" x14ac:dyDescent="0.3">
      <c r="A1297" s="47" t="s">
        <v>4515</v>
      </c>
      <c r="B1297" s="63" t="s">
        <v>2015</v>
      </c>
      <c r="C1297" s="64" t="s">
        <v>170</v>
      </c>
      <c r="D1297" s="65">
        <v>92759</v>
      </c>
      <c r="E1297" s="70" t="s">
        <v>3178</v>
      </c>
      <c r="F1297" s="67" t="s">
        <v>795</v>
      </c>
      <c r="G1297" s="68">
        <v>216.2</v>
      </c>
      <c r="H1297" s="68">
        <v>1</v>
      </c>
      <c r="I1297" s="69">
        <v>216.2</v>
      </c>
      <c r="J1297" s="69">
        <v>8.7799999999999994</v>
      </c>
      <c r="K1297" s="69">
        <v>3.18</v>
      </c>
      <c r="L1297" s="69">
        <v>2585.75</v>
      </c>
      <c r="M1297" s="69">
        <v>2585.75</v>
      </c>
      <c r="N1297" s="41"/>
    </row>
    <row r="1298" spans="1:14" x14ac:dyDescent="0.25">
      <c r="A1298" s="47" t="s">
        <v>4516</v>
      </c>
      <c r="B1298" s="63" t="s">
        <v>2016</v>
      </c>
      <c r="C1298" s="64" t="s">
        <v>104</v>
      </c>
      <c r="D1298" s="65">
        <v>60304</v>
      </c>
      <c r="E1298" s="66" t="s">
        <v>921</v>
      </c>
      <c r="F1298" s="67" t="s">
        <v>795</v>
      </c>
      <c r="G1298" s="68">
        <v>487.2</v>
      </c>
      <c r="H1298" s="68">
        <v>1</v>
      </c>
      <c r="I1298" s="69">
        <v>487.2</v>
      </c>
      <c r="J1298" s="69">
        <v>7.79</v>
      </c>
      <c r="K1298" s="69">
        <v>2.37</v>
      </c>
      <c r="L1298" s="69">
        <v>4949.95</v>
      </c>
      <c r="M1298" s="69">
        <v>4949.95</v>
      </c>
      <c r="N1298" s="40"/>
    </row>
    <row r="1299" spans="1:14" x14ac:dyDescent="0.25">
      <c r="A1299" s="47" t="s">
        <v>4517</v>
      </c>
      <c r="B1299" s="63" t="s">
        <v>2017</v>
      </c>
      <c r="C1299" s="64" t="s">
        <v>104</v>
      </c>
      <c r="D1299" s="65">
        <v>60524</v>
      </c>
      <c r="E1299" s="66" t="s">
        <v>799</v>
      </c>
      <c r="F1299" s="67" t="s">
        <v>145</v>
      </c>
      <c r="G1299" s="68">
        <v>12.13</v>
      </c>
      <c r="H1299" s="68">
        <v>1</v>
      </c>
      <c r="I1299" s="69">
        <v>12.13</v>
      </c>
      <c r="J1299" s="69">
        <v>469.28</v>
      </c>
      <c r="K1299" s="69">
        <v>0</v>
      </c>
      <c r="L1299" s="69">
        <v>5692.36</v>
      </c>
      <c r="M1299" s="69">
        <v>5692.36</v>
      </c>
      <c r="N1299" s="40"/>
    </row>
    <row r="1300" spans="1:14" ht="24" x14ac:dyDescent="0.3">
      <c r="A1300" s="47" t="s">
        <v>4518</v>
      </c>
      <c r="B1300" s="63" t="s">
        <v>2018</v>
      </c>
      <c r="C1300" s="64" t="s">
        <v>104</v>
      </c>
      <c r="D1300" s="65">
        <v>60800</v>
      </c>
      <c r="E1300" s="66" t="s">
        <v>924</v>
      </c>
      <c r="F1300" s="67" t="s">
        <v>145</v>
      </c>
      <c r="G1300" s="68">
        <v>12.13</v>
      </c>
      <c r="H1300" s="68">
        <v>1</v>
      </c>
      <c r="I1300" s="69">
        <v>12.13</v>
      </c>
      <c r="J1300" s="69">
        <v>0.1</v>
      </c>
      <c r="K1300" s="69">
        <v>41.06</v>
      </c>
      <c r="L1300" s="69">
        <v>499.27</v>
      </c>
      <c r="M1300" s="69">
        <v>499.27</v>
      </c>
      <c r="N1300" s="41"/>
    </row>
    <row r="1301" spans="1:14" x14ac:dyDescent="0.25">
      <c r="A1301" s="47" t="s">
        <v>4519</v>
      </c>
      <c r="B1301" s="63" t="s">
        <v>2019</v>
      </c>
      <c r="C1301" s="64" t="s">
        <v>104</v>
      </c>
      <c r="D1301" s="65">
        <v>40902</v>
      </c>
      <c r="E1301" s="66" t="s">
        <v>147</v>
      </c>
      <c r="F1301" s="67" t="s">
        <v>145</v>
      </c>
      <c r="G1301" s="68">
        <v>16.170000000000002</v>
      </c>
      <c r="H1301" s="68">
        <v>1</v>
      </c>
      <c r="I1301" s="69">
        <v>16.170000000000002</v>
      </c>
      <c r="J1301" s="69">
        <v>0</v>
      </c>
      <c r="K1301" s="69">
        <v>18.32</v>
      </c>
      <c r="L1301" s="69">
        <v>296.23</v>
      </c>
      <c r="M1301" s="69">
        <v>296.23</v>
      </c>
      <c r="N1301" s="40"/>
    </row>
    <row r="1302" spans="1:14" x14ac:dyDescent="0.25">
      <c r="A1302" s="47" t="s">
        <v>4520</v>
      </c>
      <c r="B1302" s="72" t="s">
        <v>2020</v>
      </c>
      <c r="C1302" s="73"/>
      <c r="D1302" s="73"/>
      <c r="E1302" s="74" t="s">
        <v>927</v>
      </c>
      <c r="F1302" s="73"/>
      <c r="G1302" s="75"/>
      <c r="H1302" s="75"/>
      <c r="I1302" s="75"/>
      <c r="J1302" s="75"/>
      <c r="K1302" s="75"/>
      <c r="L1302" s="76">
        <v>24108.190000000002</v>
      </c>
      <c r="M1302" s="76">
        <v>24108.190000000002</v>
      </c>
      <c r="N1302" s="40"/>
    </row>
    <row r="1303" spans="1:14" x14ac:dyDescent="0.25">
      <c r="A1303" s="47" t="s">
        <v>4521</v>
      </c>
      <c r="B1303" s="63" t="s">
        <v>2021</v>
      </c>
      <c r="C1303" s="64" t="s">
        <v>104</v>
      </c>
      <c r="D1303" s="65">
        <v>60205</v>
      </c>
      <c r="E1303" s="66" t="s">
        <v>929</v>
      </c>
      <c r="F1303" s="67" t="s">
        <v>106</v>
      </c>
      <c r="G1303" s="68">
        <v>201.67</v>
      </c>
      <c r="H1303" s="68">
        <v>1</v>
      </c>
      <c r="I1303" s="69">
        <v>201.67</v>
      </c>
      <c r="J1303" s="69">
        <v>28.99</v>
      </c>
      <c r="K1303" s="69">
        <v>18.57</v>
      </c>
      <c r="L1303" s="69">
        <v>9591.42</v>
      </c>
      <c r="M1303" s="69">
        <v>9591.42</v>
      </c>
      <c r="N1303" s="40"/>
    </row>
    <row r="1304" spans="1:14" ht="24" x14ac:dyDescent="0.3">
      <c r="A1304" s="47" t="s">
        <v>4522</v>
      </c>
      <c r="B1304" s="63" t="s">
        <v>2022</v>
      </c>
      <c r="C1304" s="64" t="s">
        <v>170</v>
      </c>
      <c r="D1304" s="65">
        <v>92759</v>
      </c>
      <c r="E1304" s="66" t="s">
        <v>919</v>
      </c>
      <c r="F1304" s="67" t="s">
        <v>795</v>
      </c>
      <c r="G1304" s="68">
        <v>264.5</v>
      </c>
      <c r="H1304" s="68">
        <v>1</v>
      </c>
      <c r="I1304" s="69">
        <v>264.5</v>
      </c>
      <c r="J1304" s="69">
        <v>8.7799999999999994</v>
      </c>
      <c r="K1304" s="69">
        <v>3.18</v>
      </c>
      <c r="L1304" s="69">
        <v>3163.42</v>
      </c>
      <c r="M1304" s="69">
        <v>3163.42</v>
      </c>
      <c r="N1304" s="41"/>
    </row>
    <row r="1305" spans="1:14" ht="24" x14ac:dyDescent="0.3">
      <c r="A1305" s="47" t="s">
        <v>4523</v>
      </c>
      <c r="B1305" s="63" t="s">
        <v>2023</v>
      </c>
      <c r="C1305" s="64" t="s">
        <v>170</v>
      </c>
      <c r="D1305" s="65">
        <v>92762</v>
      </c>
      <c r="E1305" s="66" t="s">
        <v>807</v>
      </c>
      <c r="F1305" s="67" t="s">
        <v>795</v>
      </c>
      <c r="G1305" s="68">
        <v>535.9</v>
      </c>
      <c r="H1305" s="68">
        <v>1</v>
      </c>
      <c r="I1305" s="69">
        <v>535.9</v>
      </c>
      <c r="J1305" s="69">
        <v>8.68</v>
      </c>
      <c r="K1305" s="69">
        <v>0.9</v>
      </c>
      <c r="L1305" s="69">
        <v>5133.92</v>
      </c>
      <c r="M1305" s="69">
        <v>5133.92</v>
      </c>
      <c r="N1305" s="41"/>
    </row>
    <row r="1306" spans="1:14" ht="24" x14ac:dyDescent="0.3">
      <c r="A1306" s="47" t="s">
        <v>4524</v>
      </c>
      <c r="B1306" s="63" t="s">
        <v>2024</v>
      </c>
      <c r="C1306" s="64" t="s">
        <v>170</v>
      </c>
      <c r="D1306" s="65">
        <v>92763</v>
      </c>
      <c r="E1306" s="70" t="s">
        <v>3191</v>
      </c>
      <c r="F1306" s="67" t="s">
        <v>795</v>
      </c>
      <c r="G1306" s="68">
        <v>72.3</v>
      </c>
      <c r="H1306" s="68">
        <v>1</v>
      </c>
      <c r="I1306" s="69">
        <v>72.3</v>
      </c>
      <c r="J1306" s="69">
        <v>7.52</v>
      </c>
      <c r="K1306" s="69">
        <v>0.56000000000000005</v>
      </c>
      <c r="L1306" s="69">
        <v>584.17999999999995</v>
      </c>
      <c r="M1306" s="69">
        <v>584.17999999999995</v>
      </c>
      <c r="N1306" s="41"/>
    </row>
    <row r="1307" spans="1:14" x14ac:dyDescent="0.25">
      <c r="A1307" s="47" t="s">
        <v>4525</v>
      </c>
      <c r="B1307" s="63" t="s">
        <v>2025</v>
      </c>
      <c r="C1307" s="64" t="s">
        <v>104</v>
      </c>
      <c r="D1307" s="65">
        <v>60524</v>
      </c>
      <c r="E1307" s="66" t="s">
        <v>799</v>
      </c>
      <c r="F1307" s="67" t="s">
        <v>145</v>
      </c>
      <c r="G1307" s="68">
        <v>11.04</v>
      </c>
      <c r="H1307" s="68">
        <v>1</v>
      </c>
      <c r="I1307" s="69">
        <v>11.04</v>
      </c>
      <c r="J1307" s="69">
        <v>469.28</v>
      </c>
      <c r="K1307" s="69">
        <v>0</v>
      </c>
      <c r="L1307" s="69">
        <v>5180.8500000000004</v>
      </c>
      <c r="M1307" s="69">
        <v>5180.8500000000004</v>
      </c>
      <c r="N1307" s="40"/>
    </row>
    <row r="1308" spans="1:14" ht="24" x14ac:dyDescent="0.3">
      <c r="A1308" s="47" t="s">
        <v>4526</v>
      </c>
      <c r="B1308" s="63" t="s">
        <v>2026</v>
      </c>
      <c r="C1308" s="64" t="s">
        <v>104</v>
      </c>
      <c r="D1308" s="65">
        <v>60800</v>
      </c>
      <c r="E1308" s="70" t="s">
        <v>3179</v>
      </c>
      <c r="F1308" s="67" t="s">
        <v>145</v>
      </c>
      <c r="G1308" s="68">
        <v>11.04</v>
      </c>
      <c r="H1308" s="68">
        <v>1</v>
      </c>
      <c r="I1308" s="69">
        <v>11.04</v>
      </c>
      <c r="J1308" s="69">
        <v>0.1</v>
      </c>
      <c r="K1308" s="69">
        <v>41.06</v>
      </c>
      <c r="L1308" s="69">
        <v>454.4</v>
      </c>
      <c r="M1308" s="69">
        <v>454.4</v>
      </c>
      <c r="N1308" s="41"/>
    </row>
    <row r="1309" spans="1:14" x14ac:dyDescent="0.25">
      <c r="A1309" s="47" t="s">
        <v>4527</v>
      </c>
      <c r="B1309" s="72" t="s">
        <v>2027</v>
      </c>
      <c r="C1309" s="73"/>
      <c r="D1309" s="73"/>
      <c r="E1309" s="74" t="s">
        <v>935</v>
      </c>
      <c r="F1309" s="73"/>
      <c r="G1309" s="75"/>
      <c r="H1309" s="75"/>
      <c r="I1309" s="75"/>
      <c r="J1309" s="75"/>
      <c r="K1309" s="75"/>
      <c r="L1309" s="76">
        <v>30599.429999999997</v>
      </c>
      <c r="M1309" s="76">
        <v>30599.429999999997</v>
      </c>
      <c r="N1309" s="40"/>
    </row>
    <row r="1310" spans="1:14" x14ac:dyDescent="0.25">
      <c r="A1310" s="47" t="s">
        <v>4528</v>
      </c>
      <c r="B1310" s="63" t="s">
        <v>2028</v>
      </c>
      <c r="C1310" s="64" t="s">
        <v>104</v>
      </c>
      <c r="D1310" s="65">
        <v>60205</v>
      </c>
      <c r="E1310" s="66" t="s">
        <v>929</v>
      </c>
      <c r="F1310" s="67" t="s">
        <v>106</v>
      </c>
      <c r="G1310" s="68">
        <v>233.43</v>
      </c>
      <c r="H1310" s="68">
        <v>1</v>
      </c>
      <c r="I1310" s="69">
        <v>233.43</v>
      </c>
      <c r="J1310" s="69">
        <v>28.99</v>
      </c>
      <c r="K1310" s="69">
        <v>18.57</v>
      </c>
      <c r="L1310" s="69">
        <v>11101.93</v>
      </c>
      <c r="M1310" s="69">
        <v>11101.93</v>
      </c>
      <c r="N1310" s="40"/>
    </row>
    <row r="1311" spans="1:14" ht="24" x14ac:dyDescent="0.3">
      <c r="A1311" s="47" t="s">
        <v>4529</v>
      </c>
      <c r="B1311" s="63" t="s">
        <v>2029</v>
      </c>
      <c r="C1311" s="64" t="s">
        <v>170</v>
      </c>
      <c r="D1311" s="65">
        <v>92759</v>
      </c>
      <c r="E1311" s="70" t="s">
        <v>3178</v>
      </c>
      <c r="F1311" s="67" t="s">
        <v>795</v>
      </c>
      <c r="G1311" s="68">
        <v>211.4</v>
      </c>
      <c r="H1311" s="68">
        <v>1</v>
      </c>
      <c r="I1311" s="69">
        <v>211.4</v>
      </c>
      <c r="J1311" s="69">
        <v>8.7799999999999994</v>
      </c>
      <c r="K1311" s="69">
        <v>3.18</v>
      </c>
      <c r="L1311" s="69">
        <v>2528.34</v>
      </c>
      <c r="M1311" s="69">
        <v>2528.34</v>
      </c>
      <c r="N1311" s="41"/>
    </row>
    <row r="1312" spans="1:14" x14ac:dyDescent="0.25">
      <c r="A1312" s="47" t="s">
        <v>4530</v>
      </c>
      <c r="B1312" s="63" t="s">
        <v>2030</v>
      </c>
      <c r="C1312" s="64" t="s">
        <v>104</v>
      </c>
      <c r="D1312" s="65">
        <v>60304</v>
      </c>
      <c r="E1312" s="66" t="s">
        <v>921</v>
      </c>
      <c r="F1312" s="67" t="s">
        <v>795</v>
      </c>
      <c r="G1312" s="68">
        <v>424.2</v>
      </c>
      <c r="H1312" s="68">
        <v>1</v>
      </c>
      <c r="I1312" s="69">
        <v>424.2</v>
      </c>
      <c r="J1312" s="69">
        <v>7.79</v>
      </c>
      <c r="K1312" s="69">
        <v>2.37</v>
      </c>
      <c r="L1312" s="69">
        <v>4309.87</v>
      </c>
      <c r="M1312" s="69">
        <v>4309.87</v>
      </c>
      <c r="N1312" s="40"/>
    </row>
    <row r="1313" spans="1:14" ht="24" x14ac:dyDescent="0.3">
      <c r="A1313" s="47" t="s">
        <v>4531</v>
      </c>
      <c r="B1313" s="63" t="s">
        <v>2031</v>
      </c>
      <c r="C1313" s="64" t="s">
        <v>170</v>
      </c>
      <c r="D1313" s="65">
        <v>92762</v>
      </c>
      <c r="E1313" s="70" t="s">
        <v>3190</v>
      </c>
      <c r="F1313" s="67" t="s">
        <v>795</v>
      </c>
      <c r="G1313" s="68">
        <v>353.3</v>
      </c>
      <c r="H1313" s="68">
        <v>1</v>
      </c>
      <c r="I1313" s="69">
        <v>353.3</v>
      </c>
      <c r="J1313" s="69">
        <v>8.68</v>
      </c>
      <c r="K1313" s="69">
        <v>0.9</v>
      </c>
      <c r="L1313" s="69">
        <v>3384.61</v>
      </c>
      <c r="M1313" s="69">
        <v>3384.61</v>
      </c>
      <c r="N1313" s="41"/>
    </row>
    <row r="1314" spans="1:14" x14ac:dyDescent="0.25">
      <c r="A1314" s="47" t="s">
        <v>4532</v>
      </c>
      <c r="B1314" s="63" t="s">
        <v>2032</v>
      </c>
      <c r="C1314" s="64" t="s">
        <v>104</v>
      </c>
      <c r="D1314" s="65">
        <v>60524</v>
      </c>
      <c r="E1314" s="66" t="s">
        <v>799</v>
      </c>
      <c r="F1314" s="67" t="s">
        <v>145</v>
      </c>
      <c r="G1314" s="68">
        <v>18.170000000000002</v>
      </c>
      <c r="H1314" s="68">
        <v>1</v>
      </c>
      <c r="I1314" s="69">
        <v>18.170000000000002</v>
      </c>
      <c r="J1314" s="69">
        <v>469.28</v>
      </c>
      <c r="K1314" s="69">
        <v>0</v>
      </c>
      <c r="L1314" s="69">
        <v>8526.81</v>
      </c>
      <c r="M1314" s="69">
        <v>8526.81</v>
      </c>
      <c r="N1314" s="40"/>
    </row>
    <row r="1315" spans="1:14" ht="24" x14ac:dyDescent="0.3">
      <c r="A1315" s="47" t="s">
        <v>4533</v>
      </c>
      <c r="B1315" s="63" t="s">
        <v>2033</v>
      </c>
      <c r="C1315" s="64" t="s">
        <v>104</v>
      </c>
      <c r="D1315" s="65">
        <v>60800</v>
      </c>
      <c r="E1315" s="70" t="s">
        <v>3179</v>
      </c>
      <c r="F1315" s="67" t="s">
        <v>145</v>
      </c>
      <c r="G1315" s="68">
        <v>18.170000000000002</v>
      </c>
      <c r="H1315" s="68">
        <v>1</v>
      </c>
      <c r="I1315" s="69">
        <v>18.170000000000002</v>
      </c>
      <c r="J1315" s="69">
        <v>0.1</v>
      </c>
      <c r="K1315" s="69">
        <v>41.06</v>
      </c>
      <c r="L1315" s="69">
        <v>747.87</v>
      </c>
      <c r="M1315" s="69">
        <v>747.87</v>
      </c>
      <c r="N1315" s="41"/>
    </row>
    <row r="1316" spans="1:14" x14ac:dyDescent="0.25">
      <c r="A1316" s="47" t="s">
        <v>4534</v>
      </c>
      <c r="B1316" s="72" t="s">
        <v>2034</v>
      </c>
      <c r="C1316" s="73"/>
      <c r="D1316" s="73"/>
      <c r="E1316" s="74" t="s">
        <v>942</v>
      </c>
      <c r="F1316" s="73"/>
      <c r="G1316" s="75"/>
      <c r="H1316" s="75"/>
      <c r="I1316" s="75"/>
      <c r="J1316" s="75"/>
      <c r="K1316" s="75"/>
      <c r="L1316" s="76">
        <v>32995.22</v>
      </c>
      <c r="M1316" s="76">
        <v>32995.22</v>
      </c>
      <c r="N1316" s="40"/>
    </row>
    <row r="1317" spans="1:14" ht="36" x14ac:dyDescent="0.3">
      <c r="A1317" s="47" t="s">
        <v>4535</v>
      </c>
      <c r="B1317" s="63" t="s">
        <v>2035</v>
      </c>
      <c r="C1317" s="64" t="s">
        <v>270</v>
      </c>
      <c r="D1317" s="77" t="s">
        <v>944</v>
      </c>
      <c r="E1317" s="66" t="s">
        <v>945</v>
      </c>
      <c r="F1317" s="67" t="s">
        <v>106</v>
      </c>
      <c r="G1317" s="68">
        <v>271.32</v>
      </c>
      <c r="H1317" s="68">
        <v>1</v>
      </c>
      <c r="I1317" s="69">
        <v>271.32</v>
      </c>
      <c r="J1317" s="69">
        <v>93.59</v>
      </c>
      <c r="K1317" s="69">
        <v>28.02</v>
      </c>
      <c r="L1317" s="69">
        <v>32995.22</v>
      </c>
      <c r="M1317" s="69">
        <v>32995.22</v>
      </c>
      <c r="N1317" s="42"/>
    </row>
    <row r="1318" spans="1:14" x14ac:dyDescent="0.25">
      <c r="A1318" s="47" t="s">
        <v>4536</v>
      </c>
      <c r="B1318" s="72" t="s">
        <v>2036</v>
      </c>
      <c r="C1318" s="73"/>
      <c r="D1318" s="73"/>
      <c r="E1318" s="74" t="s">
        <v>907</v>
      </c>
      <c r="F1318" s="73"/>
      <c r="G1318" s="75"/>
      <c r="H1318" s="75"/>
      <c r="I1318" s="75"/>
      <c r="J1318" s="75"/>
      <c r="K1318" s="75"/>
      <c r="L1318" s="76">
        <v>225.18</v>
      </c>
      <c r="M1318" s="76">
        <v>225.18</v>
      </c>
      <c r="N1318" s="40"/>
    </row>
    <row r="1319" spans="1:14" x14ac:dyDescent="0.25">
      <c r="A1319" s="47" t="s">
        <v>4537</v>
      </c>
      <c r="B1319" s="63" t="s">
        <v>2037</v>
      </c>
      <c r="C1319" s="64" t="s">
        <v>104</v>
      </c>
      <c r="D1319" s="65">
        <v>60487</v>
      </c>
      <c r="E1319" s="66" t="s">
        <v>909</v>
      </c>
      <c r="F1319" s="67" t="s">
        <v>101</v>
      </c>
      <c r="G1319" s="68">
        <v>18</v>
      </c>
      <c r="H1319" s="68">
        <v>1</v>
      </c>
      <c r="I1319" s="69">
        <v>18</v>
      </c>
      <c r="J1319" s="69">
        <v>12.51</v>
      </c>
      <c r="K1319" s="69">
        <v>0</v>
      </c>
      <c r="L1319" s="69">
        <v>225.18</v>
      </c>
      <c r="M1319" s="69">
        <v>225.18</v>
      </c>
      <c r="N1319" s="40"/>
    </row>
    <row r="1320" spans="1:14" x14ac:dyDescent="0.25">
      <c r="A1320" s="47" t="s">
        <v>4538</v>
      </c>
      <c r="B1320" s="72" t="s">
        <v>2038</v>
      </c>
      <c r="C1320" s="73"/>
      <c r="D1320" s="73"/>
      <c r="E1320" s="74" t="s">
        <v>949</v>
      </c>
      <c r="F1320" s="73"/>
      <c r="G1320" s="75"/>
      <c r="H1320" s="75"/>
      <c r="I1320" s="75"/>
      <c r="J1320" s="75"/>
      <c r="K1320" s="75"/>
      <c r="L1320" s="76">
        <v>5293.49</v>
      </c>
      <c r="M1320" s="76">
        <v>5293.49</v>
      </c>
      <c r="N1320" s="40"/>
    </row>
    <row r="1321" spans="1:14" x14ac:dyDescent="0.25">
      <c r="A1321" s="47" t="s">
        <v>4539</v>
      </c>
      <c r="B1321" s="63" t="s">
        <v>2039</v>
      </c>
      <c r="C1321" s="64" t="s">
        <v>104</v>
      </c>
      <c r="D1321" s="65">
        <v>60010</v>
      </c>
      <c r="E1321" s="66" t="s">
        <v>951</v>
      </c>
      <c r="F1321" s="67" t="s">
        <v>145</v>
      </c>
      <c r="G1321" s="68">
        <v>2.17</v>
      </c>
      <c r="H1321" s="68">
        <v>1</v>
      </c>
      <c r="I1321" s="69">
        <v>2.17</v>
      </c>
      <c r="J1321" s="69">
        <v>1844.23</v>
      </c>
      <c r="K1321" s="69">
        <v>595.16999999999996</v>
      </c>
      <c r="L1321" s="69">
        <v>5293.49</v>
      </c>
      <c r="M1321" s="69">
        <v>5293.49</v>
      </c>
      <c r="N1321" s="40"/>
    </row>
    <row r="1322" spans="1:14" x14ac:dyDescent="0.25">
      <c r="A1322" s="47" t="s">
        <v>4540</v>
      </c>
      <c r="B1322" s="57" t="s">
        <v>2040</v>
      </c>
      <c r="C1322" s="60"/>
      <c r="D1322" s="60"/>
      <c r="E1322" s="59" t="s">
        <v>30</v>
      </c>
      <c r="F1322" s="60"/>
      <c r="G1322" s="61"/>
      <c r="H1322" s="61"/>
      <c r="I1322" s="61"/>
      <c r="J1322" s="61"/>
      <c r="K1322" s="61"/>
      <c r="L1322" s="62">
        <v>20251.979999999996</v>
      </c>
      <c r="M1322" s="62">
        <v>20251.979999999996</v>
      </c>
      <c r="N1322" s="40"/>
    </row>
    <row r="1323" spans="1:14" x14ac:dyDescent="0.25">
      <c r="A1323" s="47" t="s">
        <v>4541</v>
      </c>
      <c r="B1323" s="72" t="s">
        <v>2041</v>
      </c>
      <c r="C1323" s="73"/>
      <c r="D1323" s="73"/>
      <c r="E1323" s="74" t="s">
        <v>954</v>
      </c>
      <c r="F1323" s="73"/>
      <c r="G1323" s="75"/>
      <c r="H1323" s="75"/>
      <c r="I1323" s="75"/>
      <c r="J1323" s="75"/>
      <c r="K1323" s="75"/>
      <c r="L1323" s="76">
        <v>13867.969999999996</v>
      </c>
      <c r="M1323" s="76">
        <v>13867.969999999996</v>
      </c>
      <c r="N1323" s="40"/>
    </row>
    <row r="1324" spans="1:14" x14ac:dyDescent="0.25">
      <c r="A1324" s="47" t="s">
        <v>4542</v>
      </c>
      <c r="B1324" s="63" t="s">
        <v>2042</v>
      </c>
      <c r="C1324" s="64" t="s">
        <v>104</v>
      </c>
      <c r="D1324" s="65">
        <v>70351</v>
      </c>
      <c r="E1324" s="66" t="s">
        <v>1355</v>
      </c>
      <c r="F1324" s="67" t="s">
        <v>101</v>
      </c>
      <c r="G1324" s="68">
        <v>39</v>
      </c>
      <c r="H1324" s="68">
        <v>1</v>
      </c>
      <c r="I1324" s="69">
        <v>39</v>
      </c>
      <c r="J1324" s="69">
        <v>0.56000000000000005</v>
      </c>
      <c r="K1324" s="69">
        <v>0.3</v>
      </c>
      <c r="L1324" s="69">
        <v>33.54</v>
      </c>
      <c r="M1324" s="69">
        <v>33.54</v>
      </c>
      <c r="N1324" s="40"/>
    </row>
    <row r="1325" spans="1:14" x14ac:dyDescent="0.25">
      <c r="A1325" s="47" t="s">
        <v>4543</v>
      </c>
      <c r="B1325" s="63" t="s">
        <v>2043</v>
      </c>
      <c r="C1325" s="64" t="s">
        <v>104</v>
      </c>
      <c r="D1325" s="65">
        <v>70391</v>
      </c>
      <c r="E1325" s="66" t="s">
        <v>231</v>
      </c>
      <c r="F1325" s="67" t="s">
        <v>101</v>
      </c>
      <c r="G1325" s="68">
        <v>430</v>
      </c>
      <c r="H1325" s="68">
        <v>1</v>
      </c>
      <c r="I1325" s="69">
        <v>430</v>
      </c>
      <c r="J1325" s="69">
        <v>0.14000000000000001</v>
      </c>
      <c r="K1325" s="69">
        <v>0.47</v>
      </c>
      <c r="L1325" s="69">
        <v>262.3</v>
      </c>
      <c r="M1325" s="69">
        <v>262.3</v>
      </c>
      <c r="N1325" s="40"/>
    </row>
    <row r="1326" spans="1:14" x14ac:dyDescent="0.25">
      <c r="A1326" s="47" t="s">
        <v>4544</v>
      </c>
      <c r="B1326" s="63" t="s">
        <v>2044</v>
      </c>
      <c r="C1326" s="64" t="s">
        <v>104</v>
      </c>
      <c r="D1326" s="65">
        <v>70422</v>
      </c>
      <c r="E1326" s="66" t="s">
        <v>357</v>
      </c>
      <c r="F1326" s="67" t="s">
        <v>358</v>
      </c>
      <c r="G1326" s="68">
        <v>1</v>
      </c>
      <c r="H1326" s="68">
        <v>1</v>
      </c>
      <c r="I1326" s="69">
        <v>1</v>
      </c>
      <c r="J1326" s="69">
        <v>2.35</v>
      </c>
      <c r="K1326" s="69">
        <v>0.3</v>
      </c>
      <c r="L1326" s="69">
        <v>2.65</v>
      </c>
      <c r="M1326" s="69">
        <v>2.65</v>
      </c>
      <c r="N1326" s="40"/>
    </row>
    <row r="1327" spans="1:14" x14ac:dyDescent="0.25">
      <c r="A1327" s="47" t="s">
        <v>4545</v>
      </c>
      <c r="B1327" s="63" t="s">
        <v>2045</v>
      </c>
      <c r="C1327" s="64" t="s">
        <v>104</v>
      </c>
      <c r="D1327" s="65">
        <v>71861</v>
      </c>
      <c r="E1327" s="66" t="s">
        <v>267</v>
      </c>
      <c r="F1327" s="67" t="s">
        <v>101</v>
      </c>
      <c r="G1327" s="68">
        <v>430</v>
      </c>
      <c r="H1327" s="68">
        <v>1</v>
      </c>
      <c r="I1327" s="69">
        <v>430</v>
      </c>
      <c r="J1327" s="69">
        <v>0.1</v>
      </c>
      <c r="K1327" s="69">
        <v>0.3</v>
      </c>
      <c r="L1327" s="69">
        <v>172</v>
      </c>
      <c r="M1327" s="69">
        <v>172</v>
      </c>
      <c r="N1327" s="40"/>
    </row>
    <row r="1328" spans="1:14" ht="24" x14ac:dyDescent="0.3">
      <c r="A1328" s="47" t="s">
        <v>4546</v>
      </c>
      <c r="B1328" s="63" t="s">
        <v>2046</v>
      </c>
      <c r="C1328" s="64" t="s">
        <v>170</v>
      </c>
      <c r="D1328" s="65">
        <v>91844</v>
      </c>
      <c r="E1328" s="70" t="s">
        <v>3192</v>
      </c>
      <c r="F1328" s="67" t="s">
        <v>123</v>
      </c>
      <c r="G1328" s="68">
        <v>96</v>
      </c>
      <c r="H1328" s="68">
        <v>1</v>
      </c>
      <c r="I1328" s="69">
        <v>96</v>
      </c>
      <c r="J1328" s="69">
        <v>2.92</v>
      </c>
      <c r="K1328" s="69">
        <v>2.09</v>
      </c>
      <c r="L1328" s="69">
        <v>480.96</v>
      </c>
      <c r="M1328" s="69">
        <v>480.96</v>
      </c>
      <c r="N1328" s="41"/>
    </row>
    <row r="1329" spans="1:14" ht="24" x14ac:dyDescent="0.3">
      <c r="A1329" s="47" t="s">
        <v>4547</v>
      </c>
      <c r="B1329" s="63" t="s">
        <v>2047</v>
      </c>
      <c r="C1329" s="64" t="s">
        <v>170</v>
      </c>
      <c r="D1329" s="65">
        <v>91854</v>
      </c>
      <c r="E1329" s="66" t="s">
        <v>963</v>
      </c>
      <c r="F1329" s="67" t="s">
        <v>123</v>
      </c>
      <c r="G1329" s="68">
        <v>30</v>
      </c>
      <c r="H1329" s="68">
        <v>1</v>
      </c>
      <c r="I1329" s="69">
        <v>30</v>
      </c>
      <c r="J1329" s="69">
        <v>3.33</v>
      </c>
      <c r="K1329" s="69">
        <v>3.99</v>
      </c>
      <c r="L1329" s="69">
        <v>219.6</v>
      </c>
      <c r="M1329" s="69">
        <v>219.6</v>
      </c>
      <c r="N1329" s="41"/>
    </row>
    <row r="1330" spans="1:14" ht="24" x14ac:dyDescent="0.3">
      <c r="A1330" s="47" t="s">
        <v>4548</v>
      </c>
      <c r="B1330" s="63" t="s">
        <v>2048</v>
      </c>
      <c r="C1330" s="64" t="s">
        <v>170</v>
      </c>
      <c r="D1330" s="65">
        <v>91846</v>
      </c>
      <c r="E1330" s="66" t="s">
        <v>1364</v>
      </c>
      <c r="F1330" s="67" t="s">
        <v>123</v>
      </c>
      <c r="G1330" s="68">
        <v>13</v>
      </c>
      <c r="H1330" s="68">
        <v>1</v>
      </c>
      <c r="I1330" s="69">
        <v>13</v>
      </c>
      <c r="J1330" s="69">
        <v>4.62</v>
      </c>
      <c r="K1330" s="69">
        <v>2.54</v>
      </c>
      <c r="L1330" s="69">
        <v>93.08</v>
      </c>
      <c r="M1330" s="69">
        <v>93.08</v>
      </c>
      <c r="N1330" s="41"/>
    </row>
    <row r="1331" spans="1:14" ht="24" x14ac:dyDescent="0.3">
      <c r="A1331" s="47" t="s">
        <v>4549</v>
      </c>
      <c r="B1331" s="63" t="s">
        <v>2049</v>
      </c>
      <c r="C1331" s="64" t="s">
        <v>170</v>
      </c>
      <c r="D1331" s="65">
        <v>91856</v>
      </c>
      <c r="E1331" s="66" t="s">
        <v>966</v>
      </c>
      <c r="F1331" s="67" t="s">
        <v>123</v>
      </c>
      <c r="G1331" s="68">
        <v>2</v>
      </c>
      <c r="H1331" s="68">
        <v>1</v>
      </c>
      <c r="I1331" s="69">
        <v>2</v>
      </c>
      <c r="J1331" s="69">
        <v>4.93</v>
      </c>
      <c r="K1331" s="69">
        <v>4.41</v>
      </c>
      <c r="L1331" s="69">
        <v>18.68</v>
      </c>
      <c r="M1331" s="69">
        <v>18.68</v>
      </c>
      <c r="N1331" s="41"/>
    </row>
    <row r="1332" spans="1:14" x14ac:dyDescent="0.25">
      <c r="A1332" s="47" t="s">
        <v>4550</v>
      </c>
      <c r="B1332" s="63" t="s">
        <v>2050</v>
      </c>
      <c r="C1332" s="64" t="s">
        <v>104</v>
      </c>
      <c r="D1332" s="65">
        <v>71251</v>
      </c>
      <c r="E1332" s="66" t="s">
        <v>251</v>
      </c>
      <c r="F1332" s="67" t="s">
        <v>123</v>
      </c>
      <c r="G1332" s="68">
        <v>39</v>
      </c>
      <c r="H1332" s="68">
        <v>1</v>
      </c>
      <c r="I1332" s="69">
        <v>39</v>
      </c>
      <c r="J1332" s="69">
        <v>6.88</v>
      </c>
      <c r="K1332" s="69">
        <v>8.89</v>
      </c>
      <c r="L1332" s="69">
        <v>615.03</v>
      </c>
      <c r="M1332" s="69">
        <v>615.03</v>
      </c>
      <c r="N1332" s="40"/>
    </row>
    <row r="1333" spans="1:14" x14ac:dyDescent="0.25">
      <c r="A1333" s="47" t="s">
        <v>4551</v>
      </c>
      <c r="B1333" s="63" t="s">
        <v>2051</v>
      </c>
      <c r="C1333" s="64" t="s">
        <v>104</v>
      </c>
      <c r="D1333" s="65">
        <v>71722</v>
      </c>
      <c r="E1333" s="66" t="s">
        <v>265</v>
      </c>
      <c r="F1333" s="67" t="s">
        <v>101</v>
      </c>
      <c r="G1333" s="68">
        <v>13</v>
      </c>
      <c r="H1333" s="68">
        <v>1</v>
      </c>
      <c r="I1333" s="69">
        <v>13</v>
      </c>
      <c r="J1333" s="69">
        <v>1.43</v>
      </c>
      <c r="K1333" s="69">
        <v>1.18</v>
      </c>
      <c r="L1333" s="69">
        <v>33.93</v>
      </c>
      <c r="M1333" s="69">
        <v>33.93</v>
      </c>
      <c r="N1333" s="40"/>
    </row>
    <row r="1334" spans="1:14" x14ac:dyDescent="0.25">
      <c r="A1334" s="47" t="s">
        <v>4552</v>
      </c>
      <c r="B1334" s="63" t="s">
        <v>2052</v>
      </c>
      <c r="C1334" s="64" t="s">
        <v>104</v>
      </c>
      <c r="D1334" s="65">
        <v>71121</v>
      </c>
      <c r="E1334" s="66" t="s">
        <v>320</v>
      </c>
      <c r="F1334" s="67" t="s">
        <v>101</v>
      </c>
      <c r="G1334" s="68">
        <v>3</v>
      </c>
      <c r="H1334" s="68">
        <v>1</v>
      </c>
      <c r="I1334" s="69">
        <v>3</v>
      </c>
      <c r="J1334" s="69">
        <v>3.79</v>
      </c>
      <c r="K1334" s="69">
        <v>3.84</v>
      </c>
      <c r="L1334" s="69">
        <v>22.89</v>
      </c>
      <c r="M1334" s="69">
        <v>22.89</v>
      </c>
      <c r="N1334" s="40"/>
    </row>
    <row r="1335" spans="1:14" ht="24" x14ac:dyDescent="0.3">
      <c r="A1335" s="47" t="s">
        <v>4553</v>
      </c>
      <c r="B1335" s="63" t="s">
        <v>2053</v>
      </c>
      <c r="C1335" s="64" t="s">
        <v>170</v>
      </c>
      <c r="D1335" s="65">
        <v>91939</v>
      </c>
      <c r="E1335" s="66" t="s">
        <v>238</v>
      </c>
      <c r="F1335" s="67" t="s">
        <v>101</v>
      </c>
      <c r="G1335" s="68">
        <v>8</v>
      </c>
      <c r="H1335" s="68">
        <v>1</v>
      </c>
      <c r="I1335" s="69">
        <v>8</v>
      </c>
      <c r="J1335" s="69">
        <v>7</v>
      </c>
      <c r="K1335" s="69">
        <v>16.420000000000002</v>
      </c>
      <c r="L1335" s="69">
        <v>187.36</v>
      </c>
      <c r="M1335" s="69">
        <v>187.36</v>
      </c>
      <c r="N1335" s="41"/>
    </row>
    <row r="1336" spans="1:14" x14ac:dyDescent="0.25">
      <c r="A1336" s="47" t="s">
        <v>4554</v>
      </c>
      <c r="B1336" s="63" t="s">
        <v>2054</v>
      </c>
      <c r="C1336" s="64" t="s">
        <v>104</v>
      </c>
      <c r="D1336" s="65">
        <v>72425</v>
      </c>
      <c r="E1336" s="66" t="s">
        <v>1447</v>
      </c>
      <c r="F1336" s="67" t="s">
        <v>101</v>
      </c>
      <c r="G1336" s="68">
        <v>8</v>
      </c>
      <c r="H1336" s="68">
        <v>1</v>
      </c>
      <c r="I1336" s="69">
        <v>8</v>
      </c>
      <c r="J1336" s="69">
        <v>3.58</v>
      </c>
      <c r="K1336" s="69">
        <v>0.88</v>
      </c>
      <c r="L1336" s="69">
        <v>35.68</v>
      </c>
      <c r="M1336" s="69">
        <v>35.68</v>
      </c>
      <c r="N1336" s="40"/>
    </row>
    <row r="1337" spans="1:14" ht="24" x14ac:dyDescent="0.3">
      <c r="A1337" s="47" t="s">
        <v>4555</v>
      </c>
      <c r="B1337" s="63" t="s">
        <v>2055</v>
      </c>
      <c r="C1337" s="64" t="s">
        <v>170</v>
      </c>
      <c r="D1337" s="65">
        <v>91940</v>
      </c>
      <c r="E1337" s="66" t="s">
        <v>968</v>
      </c>
      <c r="F1337" s="67" t="s">
        <v>101</v>
      </c>
      <c r="G1337" s="68">
        <v>6</v>
      </c>
      <c r="H1337" s="68">
        <v>1</v>
      </c>
      <c r="I1337" s="69">
        <v>6</v>
      </c>
      <c r="J1337" s="69">
        <v>4.42</v>
      </c>
      <c r="K1337" s="69">
        <v>8.7200000000000006</v>
      </c>
      <c r="L1337" s="69">
        <v>78.84</v>
      </c>
      <c r="M1337" s="69">
        <v>78.84</v>
      </c>
      <c r="N1337" s="41"/>
    </row>
    <row r="1338" spans="1:14" ht="24" x14ac:dyDescent="0.3">
      <c r="A1338" s="47" t="s">
        <v>4556</v>
      </c>
      <c r="B1338" s="63" t="s">
        <v>2056</v>
      </c>
      <c r="C1338" s="64" t="s">
        <v>170</v>
      </c>
      <c r="D1338" s="65">
        <v>91941</v>
      </c>
      <c r="E1338" s="66" t="s">
        <v>970</v>
      </c>
      <c r="F1338" s="67" t="s">
        <v>101</v>
      </c>
      <c r="G1338" s="68">
        <v>16</v>
      </c>
      <c r="H1338" s="68">
        <v>1</v>
      </c>
      <c r="I1338" s="69">
        <v>16</v>
      </c>
      <c r="J1338" s="69">
        <v>3.13</v>
      </c>
      <c r="K1338" s="69">
        <v>4.97</v>
      </c>
      <c r="L1338" s="69">
        <v>129.6</v>
      </c>
      <c r="M1338" s="69">
        <v>129.6</v>
      </c>
      <c r="N1338" s="41"/>
    </row>
    <row r="1339" spans="1:14" ht="24" x14ac:dyDescent="0.3">
      <c r="A1339" s="47" t="s">
        <v>4557</v>
      </c>
      <c r="B1339" s="63" t="s">
        <v>2057</v>
      </c>
      <c r="C1339" s="64" t="s">
        <v>170</v>
      </c>
      <c r="D1339" s="65">
        <v>91943</v>
      </c>
      <c r="E1339" s="70" t="s">
        <v>3211</v>
      </c>
      <c r="F1339" s="67" t="s">
        <v>101</v>
      </c>
      <c r="G1339" s="68">
        <v>4</v>
      </c>
      <c r="H1339" s="68">
        <v>1</v>
      </c>
      <c r="I1339" s="69">
        <v>4</v>
      </c>
      <c r="J1339" s="69">
        <v>5.8</v>
      </c>
      <c r="K1339" s="69">
        <v>9.0500000000000007</v>
      </c>
      <c r="L1339" s="69">
        <v>59.4</v>
      </c>
      <c r="M1339" s="69">
        <v>59.4</v>
      </c>
      <c r="N1339" s="41"/>
    </row>
    <row r="1340" spans="1:14" x14ac:dyDescent="0.25">
      <c r="A1340" s="47" t="s">
        <v>4558</v>
      </c>
      <c r="B1340" s="63" t="s">
        <v>2058</v>
      </c>
      <c r="C1340" s="64" t="s">
        <v>104</v>
      </c>
      <c r="D1340" s="65">
        <v>70680</v>
      </c>
      <c r="E1340" s="66" t="s">
        <v>972</v>
      </c>
      <c r="F1340" s="67" t="s">
        <v>101</v>
      </c>
      <c r="G1340" s="68">
        <v>2</v>
      </c>
      <c r="H1340" s="68">
        <v>1</v>
      </c>
      <c r="I1340" s="69">
        <v>2</v>
      </c>
      <c r="J1340" s="69">
        <v>2.17</v>
      </c>
      <c r="K1340" s="69">
        <v>4.45</v>
      </c>
      <c r="L1340" s="69">
        <v>13.24</v>
      </c>
      <c r="M1340" s="69">
        <v>13.24</v>
      </c>
      <c r="N1340" s="40"/>
    </row>
    <row r="1341" spans="1:14" x14ac:dyDescent="0.25">
      <c r="A1341" s="47" t="s">
        <v>4559</v>
      </c>
      <c r="B1341" s="63" t="s">
        <v>2059</v>
      </c>
      <c r="C1341" s="64" t="s">
        <v>104</v>
      </c>
      <c r="D1341" s="65">
        <v>70682</v>
      </c>
      <c r="E1341" s="66" t="s">
        <v>974</v>
      </c>
      <c r="F1341" s="67" t="s">
        <v>101</v>
      </c>
      <c r="G1341" s="68">
        <v>32</v>
      </c>
      <c r="H1341" s="68">
        <v>1</v>
      </c>
      <c r="I1341" s="69">
        <v>32</v>
      </c>
      <c r="J1341" s="69">
        <v>4.66</v>
      </c>
      <c r="K1341" s="69">
        <v>4.45</v>
      </c>
      <c r="L1341" s="69">
        <v>291.52</v>
      </c>
      <c r="M1341" s="69">
        <v>291.52</v>
      </c>
      <c r="N1341" s="40"/>
    </row>
    <row r="1342" spans="1:14" x14ac:dyDescent="0.25">
      <c r="A1342" s="47" t="s">
        <v>4560</v>
      </c>
      <c r="B1342" s="63" t="s">
        <v>2060</v>
      </c>
      <c r="C1342" s="64" t="s">
        <v>104</v>
      </c>
      <c r="D1342" s="65">
        <v>70929</v>
      </c>
      <c r="E1342" s="66" t="s">
        <v>243</v>
      </c>
      <c r="F1342" s="67" t="s">
        <v>101</v>
      </c>
      <c r="G1342" s="68">
        <v>13</v>
      </c>
      <c r="H1342" s="68">
        <v>1</v>
      </c>
      <c r="I1342" s="69">
        <v>13</v>
      </c>
      <c r="J1342" s="69">
        <v>7.04</v>
      </c>
      <c r="K1342" s="69">
        <v>10.07</v>
      </c>
      <c r="L1342" s="69">
        <v>222.43</v>
      </c>
      <c r="M1342" s="69">
        <v>222.43</v>
      </c>
      <c r="N1342" s="40"/>
    </row>
    <row r="1343" spans="1:14" x14ac:dyDescent="0.25">
      <c r="A1343" s="47" t="s">
        <v>4561</v>
      </c>
      <c r="B1343" s="63" t="s">
        <v>2061</v>
      </c>
      <c r="C1343" s="64" t="s">
        <v>104</v>
      </c>
      <c r="D1343" s="65">
        <v>70563</v>
      </c>
      <c r="E1343" s="66" t="s">
        <v>976</v>
      </c>
      <c r="F1343" s="67" t="s">
        <v>123</v>
      </c>
      <c r="G1343" s="68">
        <v>850</v>
      </c>
      <c r="H1343" s="68">
        <v>1</v>
      </c>
      <c r="I1343" s="69">
        <v>850</v>
      </c>
      <c r="J1343" s="69">
        <v>2.04</v>
      </c>
      <c r="K1343" s="69">
        <v>1.62</v>
      </c>
      <c r="L1343" s="69">
        <v>3111</v>
      </c>
      <c r="M1343" s="69">
        <v>3111</v>
      </c>
      <c r="N1343" s="40"/>
    </row>
    <row r="1344" spans="1:14" x14ac:dyDescent="0.25">
      <c r="A1344" s="47" t="s">
        <v>4562</v>
      </c>
      <c r="B1344" s="63" t="s">
        <v>2062</v>
      </c>
      <c r="C1344" s="64" t="s">
        <v>104</v>
      </c>
      <c r="D1344" s="65">
        <v>72578</v>
      </c>
      <c r="E1344" s="66" t="s">
        <v>978</v>
      </c>
      <c r="F1344" s="67" t="s">
        <v>101</v>
      </c>
      <c r="G1344" s="68">
        <v>8</v>
      </c>
      <c r="H1344" s="68">
        <v>1</v>
      </c>
      <c r="I1344" s="69">
        <v>8</v>
      </c>
      <c r="J1344" s="69">
        <v>6.71</v>
      </c>
      <c r="K1344" s="69">
        <v>8.6</v>
      </c>
      <c r="L1344" s="69">
        <v>122.48</v>
      </c>
      <c r="M1344" s="69">
        <v>122.48</v>
      </c>
      <c r="N1344" s="40"/>
    </row>
    <row r="1345" spans="1:14" ht="24" x14ac:dyDescent="0.3">
      <c r="A1345" s="47" t="s">
        <v>4563</v>
      </c>
      <c r="B1345" s="63" t="s">
        <v>2063</v>
      </c>
      <c r="C1345" s="64" t="s">
        <v>170</v>
      </c>
      <c r="D1345" s="65">
        <v>92008</v>
      </c>
      <c r="E1345" s="66" t="s">
        <v>1393</v>
      </c>
      <c r="F1345" s="67" t="s">
        <v>101</v>
      </c>
      <c r="G1345" s="68">
        <v>8</v>
      </c>
      <c r="H1345" s="68">
        <v>1</v>
      </c>
      <c r="I1345" s="69">
        <v>8</v>
      </c>
      <c r="J1345" s="69">
        <v>20.07</v>
      </c>
      <c r="K1345" s="69">
        <v>16.260000000000002</v>
      </c>
      <c r="L1345" s="69">
        <v>290.64</v>
      </c>
      <c r="M1345" s="69">
        <v>290.64</v>
      </c>
      <c r="N1345" s="41"/>
    </row>
    <row r="1346" spans="1:14" x14ac:dyDescent="0.25">
      <c r="A1346" s="47" t="s">
        <v>4564</v>
      </c>
      <c r="B1346" s="63" t="s">
        <v>2064</v>
      </c>
      <c r="C1346" s="64" t="s">
        <v>104</v>
      </c>
      <c r="D1346" s="65">
        <v>72578</v>
      </c>
      <c r="E1346" s="66" t="s">
        <v>978</v>
      </c>
      <c r="F1346" s="67" t="s">
        <v>101</v>
      </c>
      <c r="G1346" s="68">
        <v>2</v>
      </c>
      <c r="H1346" s="68">
        <v>1</v>
      </c>
      <c r="I1346" s="69">
        <v>2</v>
      </c>
      <c r="J1346" s="69">
        <v>6.71</v>
      </c>
      <c r="K1346" s="69">
        <v>8.6</v>
      </c>
      <c r="L1346" s="69">
        <v>30.62</v>
      </c>
      <c r="M1346" s="69">
        <v>30.62</v>
      </c>
      <c r="N1346" s="40"/>
    </row>
    <row r="1347" spans="1:14" ht="24" x14ac:dyDescent="0.3">
      <c r="A1347" s="47" t="s">
        <v>4565</v>
      </c>
      <c r="B1347" s="63" t="s">
        <v>2065</v>
      </c>
      <c r="C1347" s="64" t="s">
        <v>170</v>
      </c>
      <c r="D1347" s="65">
        <v>91990</v>
      </c>
      <c r="E1347" s="66" t="s">
        <v>2066</v>
      </c>
      <c r="F1347" s="67" t="s">
        <v>101</v>
      </c>
      <c r="G1347" s="68">
        <v>8</v>
      </c>
      <c r="H1347" s="68">
        <v>1</v>
      </c>
      <c r="I1347" s="69">
        <v>8</v>
      </c>
      <c r="J1347" s="69">
        <v>10.8</v>
      </c>
      <c r="K1347" s="69">
        <v>15.13</v>
      </c>
      <c r="L1347" s="69">
        <v>207.44</v>
      </c>
      <c r="M1347" s="69">
        <v>207.44</v>
      </c>
      <c r="N1347" s="41"/>
    </row>
    <row r="1348" spans="1:14" x14ac:dyDescent="0.25">
      <c r="A1348" s="47" t="s">
        <v>4566</v>
      </c>
      <c r="B1348" s="63" t="s">
        <v>2067</v>
      </c>
      <c r="C1348" s="64" t="s">
        <v>104</v>
      </c>
      <c r="D1348" s="65">
        <v>71431</v>
      </c>
      <c r="E1348" s="66" t="s">
        <v>1397</v>
      </c>
      <c r="F1348" s="67" t="s">
        <v>101</v>
      </c>
      <c r="G1348" s="68">
        <v>2</v>
      </c>
      <c r="H1348" s="68">
        <v>1</v>
      </c>
      <c r="I1348" s="69">
        <v>2</v>
      </c>
      <c r="J1348" s="69">
        <v>8.75</v>
      </c>
      <c r="K1348" s="69">
        <v>8.6</v>
      </c>
      <c r="L1348" s="69">
        <v>34.700000000000003</v>
      </c>
      <c r="M1348" s="69">
        <v>34.700000000000003</v>
      </c>
      <c r="N1348" s="40"/>
    </row>
    <row r="1349" spans="1:14" x14ac:dyDescent="0.25">
      <c r="A1349" s="47" t="s">
        <v>4567</v>
      </c>
      <c r="B1349" s="63" t="s">
        <v>2068</v>
      </c>
      <c r="C1349" s="64" t="s">
        <v>104</v>
      </c>
      <c r="D1349" s="65">
        <v>71441</v>
      </c>
      <c r="E1349" s="66" t="s">
        <v>257</v>
      </c>
      <c r="F1349" s="67" t="s">
        <v>101</v>
      </c>
      <c r="G1349" s="68">
        <v>2</v>
      </c>
      <c r="H1349" s="68">
        <v>1</v>
      </c>
      <c r="I1349" s="69">
        <v>2</v>
      </c>
      <c r="J1349" s="69">
        <v>9.19</v>
      </c>
      <c r="K1349" s="69">
        <v>10.97</v>
      </c>
      <c r="L1349" s="69">
        <v>40.32</v>
      </c>
      <c r="M1349" s="69">
        <v>40.32</v>
      </c>
      <c r="N1349" s="40"/>
    </row>
    <row r="1350" spans="1:14" ht="24" x14ac:dyDescent="0.3">
      <c r="A1350" s="47" t="s">
        <v>4568</v>
      </c>
      <c r="B1350" s="63" t="s">
        <v>2069</v>
      </c>
      <c r="C1350" s="64" t="s">
        <v>170</v>
      </c>
      <c r="D1350" s="65">
        <v>91975</v>
      </c>
      <c r="E1350" s="66" t="s">
        <v>2070</v>
      </c>
      <c r="F1350" s="67" t="s">
        <v>101</v>
      </c>
      <c r="G1350" s="68">
        <v>4</v>
      </c>
      <c r="H1350" s="68">
        <v>1</v>
      </c>
      <c r="I1350" s="69">
        <v>4</v>
      </c>
      <c r="J1350" s="69">
        <v>35.1</v>
      </c>
      <c r="K1350" s="69">
        <v>26.56</v>
      </c>
      <c r="L1350" s="69">
        <v>246.64</v>
      </c>
      <c r="M1350" s="69">
        <v>246.64</v>
      </c>
      <c r="N1350" s="41"/>
    </row>
    <row r="1351" spans="1:14" x14ac:dyDescent="0.25">
      <c r="A1351" s="47" t="s">
        <v>4569</v>
      </c>
      <c r="B1351" s="63" t="s">
        <v>2071</v>
      </c>
      <c r="C1351" s="64" t="s">
        <v>104</v>
      </c>
      <c r="D1351" s="65">
        <v>72578</v>
      </c>
      <c r="E1351" s="66" t="s">
        <v>978</v>
      </c>
      <c r="F1351" s="67" t="s">
        <v>101</v>
      </c>
      <c r="G1351" s="68">
        <v>2</v>
      </c>
      <c r="H1351" s="68">
        <v>1</v>
      </c>
      <c r="I1351" s="69">
        <v>2</v>
      </c>
      <c r="J1351" s="69">
        <v>6.71</v>
      </c>
      <c r="K1351" s="69">
        <v>8.6</v>
      </c>
      <c r="L1351" s="69">
        <v>30.62</v>
      </c>
      <c r="M1351" s="69">
        <v>30.62</v>
      </c>
      <c r="N1351" s="40"/>
    </row>
    <row r="1352" spans="1:14" x14ac:dyDescent="0.25">
      <c r="A1352" s="47" t="s">
        <v>4570</v>
      </c>
      <c r="B1352" s="63" t="s">
        <v>2072</v>
      </c>
      <c r="C1352" s="64" t="s">
        <v>104</v>
      </c>
      <c r="D1352" s="65">
        <v>70645</v>
      </c>
      <c r="E1352" s="66" t="s">
        <v>984</v>
      </c>
      <c r="F1352" s="67" t="s">
        <v>101</v>
      </c>
      <c r="G1352" s="68">
        <v>1</v>
      </c>
      <c r="H1352" s="68">
        <v>1</v>
      </c>
      <c r="I1352" s="69">
        <v>1</v>
      </c>
      <c r="J1352" s="69">
        <v>22.56</v>
      </c>
      <c r="K1352" s="69">
        <v>20.75</v>
      </c>
      <c r="L1352" s="69">
        <v>43.31</v>
      </c>
      <c r="M1352" s="69">
        <v>43.31</v>
      </c>
      <c r="N1352" s="40"/>
    </row>
    <row r="1353" spans="1:14" x14ac:dyDescent="0.3">
      <c r="A1353" s="47" t="s">
        <v>4571</v>
      </c>
      <c r="B1353" s="63" t="s">
        <v>2073</v>
      </c>
      <c r="C1353" s="64" t="s">
        <v>170</v>
      </c>
      <c r="D1353" s="65">
        <v>100903</v>
      </c>
      <c r="E1353" s="66" t="s">
        <v>1693</v>
      </c>
      <c r="F1353" s="67" t="s">
        <v>101</v>
      </c>
      <c r="G1353" s="68">
        <v>84</v>
      </c>
      <c r="H1353" s="68">
        <v>1</v>
      </c>
      <c r="I1353" s="69">
        <v>84</v>
      </c>
      <c r="J1353" s="69">
        <v>18.25</v>
      </c>
      <c r="K1353" s="69">
        <v>5.63</v>
      </c>
      <c r="L1353" s="69">
        <v>2005.92</v>
      </c>
      <c r="M1353" s="69">
        <v>2005.92</v>
      </c>
      <c r="N1353" s="41"/>
    </row>
    <row r="1354" spans="1:14" ht="24" x14ac:dyDescent="0.3">
      <c r="A1354" s="47" t="s">
        <v>4572</v>
      </c>
      <c r="B1354" s="63" t="s">
        <v>2074</v>
      </c>
      <c r="C1354" s="64" t="s">
        <v>270</v>
      </c>
      <c r="D1354" s="77" t="s">
        <v>988</v>
      </c>
      <c r="E1354" s="66" t="s">
        <v>989</v>
      </c>
      <c r="F1354" s="67" t="s">
        <v>101</v>
      </c>
      <c r="G1354" s="68">
        <v>42</v>
      </c>
      <c r="H1354" s="68">
        <v>1</v>
      </c>
      <c r="I1354" s="69">
        <v>42</v>
      </c>
      <c r="J1354" s="69">
        <v>76.209999999999994</v>
      </c>
      <c r="K1354" s="69">
        <v>11.46</v>
      </c>
      <c r="L1354" s="69">
        <v>3682.14</v>
      </c>
      <c r="M1354" s="69">
        <v>3682.14</v>
      </c>
      <c r="N1354" s="41"/>
    </row>
    <row r="1355" spans="1:14" ht="36" x14ac:dyDescent="0.3">
      <c r="A1355" s="47" t="s">
        <v>4573</v>
      </c>
      <c r="B1355" s="63" t="s">
        <v>2075</v>
      </c>
      <c r="C1355" s="64" t="s">
        <v>170</v>
      </c>
      <c r="D1355" s="65">
        <v>101883</v>
      </c>
      <c r="E1355" s="66" t="s">
        <v>2076</v>
      </c>
      <c r="F1355" s="67" t="s">
        <v>101</v>
      </c>
      <c r="G1355" s="68">
        <v>1</v>
      </c>
      <c r="H1355" s="68">
        <v>1</v>
      </c>
      <c r="I1355" s="69">
        <v>1</v>
      </c>
      <c r="J1355" s="69">
        <v>411.06</v>
      </c>
      <c r="K1355" s="69">
        <v>17.41</v>
      </c>
      <c r="L1355" s="69">
        <v>428.47</v>
      </c>
      <c r="M1355" s="69">
        <v>428.47</v>
      </c>
      <c r="N1355" s="41"/>
    </row>
    <row r="1356" spans="1:14" ht="24" x14ac:dyDescent="0.3">
      <c r="A1356" s="47" t="s">
        <v>4574</v>
      </c>
      <c r="B1356" s="63" t="s">
        <v>2077</v>
      </c>
      <c r="C1356" s="64" t="s">
        <v>170</v>
      </c>
      <c r="D1356" s="65">
        <v>93671</v>
      </c>
      <c r="E1356" s="70" t="s">
        <v>3186</v>
      </c>
      <c r="F1356" s="67" t="s">
        <v>101</v>
      </c>
      <c r="G1356" s="68">
        <v>1</v>
      </c>
      <c r="H1356" s="68">
        <v>1</v>
      </c>
      <c r="I1356" s="69">
        <v>1</v>
      </c>
      <c r="J1356" s="69">
        <v>55.32</v>
      </c>
      <c r="K1356" s="69">
        <v>8.07</v>
      </c>
      <c r="L1356" s="69">
        <v>63.39</v>
      </c>
      <c r="M1356" s="69">
        <v>63.39</v>
      </c>
      <c r="N1356" s="41"/>
    </row>
    <row r="1357" spans="1:14" ht="24" x14ac:dyDescent="0.3">
      <c r="A1357" s="47" t="s">
        <v>4575</v>
      </c>
      <c r="B1357" s="63" t="s">
        <v>2078</v>
      </c>
      <c r="C1357" s="64" t="s">
        <v>170</v>
      </c>
      <c r="D1357" s="65">
        <v>93653</v>
      </c>
      <c r="E1357" s="66" t="s">
        <v>995</v>
      </c>
      <c r="F1357" s="67" t="s">
        <v>101</v>
      </c>
      <c r="G1357" s="68">
        <v>1</v>
      </c>
      <c r="H1357" s="68">
        <v>1</v>
      </c>
      <c r="I1357" s="69">
        <v>1</v>
      </c>
      <c r="J1357" s="69">
        <v>8.1199999999999992</v>
      </c>
      <c r="K1357" s="69">
        <v>1.01</v>
      </c>
      <c r="L1357" s="69">
        <v>9.1300000000000008</v>
      </c>
      <c r="M1357" s="69">
        <v>9.1300000000000008</v>
      </c>
      <c r="N1357" s="41"/>
    </row>
    <row r="1358" spans="1:14" ht="24" x14ac:dyDescent="0.3">
      <c r="A1358" s="47" t="s">
        <v>4576</v>
      </c>
      <c r="B1358" s="63" t="s">
        <v>2079</v>
      </c>
      <c r="C1358" s="64" t="s">
        <v>170</v>
      </c>
      <c r="D1358" s="65">
        <v>93654</v>
      </c>
      <c r="E1358" s="66" t="s">
        <v>249</v>
      </c>
      <c r="F1358" s="67" t="s">
        <v>101</v>
      </c>
      <c r="G1358" s="68">
        <v>6</v>
      </c>
      <c r="H1358" s="68">
        <v>1</v>
      </c>
      <c r="I1358" s="69">
        <v>6</v>
      </c>
      <c r="J1358" s="69">
        <v>8.24</v>
      </c>
      <c r="K1358" s="69">
        <v>1.38</v>
      </c>
      <c r="L1358" s="69">
        <v>57.72</v>
      </c>
      <c r="M1358" s="69">
        <v>57.72</v>
      </c>
      <c r="N1358" s="41"/>
    </row>
    <row r="1359" spans="1:14" x14ac:dyDescent="0.25">
      <c r="A1359" s="47" t="s">
        <v>4577</v>
      </c>
      <c r="B1359" s="63" t="s">
        <v>2080</v>
      </c>
      <c r="C1359" s="64" t="s">
        <v>104</v>
      </c>
      <c r="D1359" s="65">
        <v>71450</v>
      </c>
      <c r="E1359" s="66" t="s">
        <v>998</v>
      </c>
      <c r="F1359" s="67" t="s">
        <v>101</v>
      </c>
      <c r="G1359" s="68">
        <v>2</v>
      </c>
      <c r="H1359" s="68">
        <v>1</v>
      </c>
      <c r="I1359" s="69">
        <v>2</v>
      </c>
      <c r="J1359" s="69">
        <v>120.83</v>
      </c>
      <c r="K1359" s="69">
        <v>17.79</v>
      </c>
      <c r="L1359" s="69">
        <v>277.24</v>
      </c>
      <c r="M1359" s="69">
        <v>277.24</v>
      </c>
      <c r="N1359" s="40"/>
    </row>
    <row r="1360" spans="1:14" x14ac:dyDescent="0.25">
      <c r="A1360" s="47" t="s">
        <v>4578</v>
      </c>
      <c r="B1360" s="63" t="s">
        <v>2081</v>
      </c>
      <c r="C1360" s="64" t="s">
        <v>104</v>
      </c>
      <c r="D1360" s="65">
        <v>71321</v>
      </c>
      <c r="E1360" s="66" t="s">
        <v>415</v>
      </c>
      <c r="F1360" s="67" t="s">
        <v>101</v>
      </c>
      <c r="G1360" s="68">
        <v>1</v>
      </c>
      <c r="H1360" s="68">
        <v>1</v>
      </c>
      <c r="I1360" s="69">
        <v>1</v>
      </c>
      <c r="J1360" s="69">
        <v>13.34</v>
      </c>
      <c r="K1360" s="69">
        <v>5.92</v>
      </c>
      <c r="L1360" s="69">
        <v>19.260000000000002</v>
      </c>
      <c r="M1360" s="69">
        <v>19.260000000000002</v>
      </c>
      <c r="N1360" s="40"/>
    </row>
    <row r="1361" spans="1:14" x14ac:dyDescent="0.25">
      <c r="A1361" s="47" t="s">
        <v>4579</v>
      </c>
      <c r="B1361" s="63" t="s">
        <v>2082</v>
      </c>
      <c r="C1361" s="64" t="s">
        <v>104</v>
      </c>
      <c r="D1361" s="65">
        <v>71331</v>
      </c>
      <c r="E1361" s="66" t="s">
        <v>1001</v>
      </c>
      <c r="F1361" s="67" t="s">
        <v>101</v>
      </c>
      <c r="G1361" s="68">
        <v>10</v>
      </c>
      <c r="H1361" s="68">
        <v>1</v>
      </c>
      <c r="I1361" s="69">
        <v>10</v>
      </c>
      <c r="J1361" s="69">
        <v>7.57</v>
      </c>
      <c r="K1361" s="69">
        <v>11.85</v>
      </c>
      <c r="L1361" s="69">
        <v>194.2</v>
      </c>
      <c r="M1361" s="69">
        <v>194.2</v>
      </c>
      <c r="N1361" s="40"/>
    </row>
    <row r="1362" spans="1:14" x14ac:dyDescent="0.25">
      <c r="A1362" s="47" t="s">
        <v>4580</v>
      </c>
      <c r="B1362" s="72" t="s">
        <v>2083</v>
      </c>
      <c r="C1362" s="73"/>
      <c r="D1362" s="73"/>
      <c r="E1362" s="74" t="s">
        <v>277</v>
      </c>
      <c r="F1362" s="73"/>
      <c r="G1362" s="75"/>
      <c r="H1362" s="75"/>
      <c r="I1362" s="75"/>
      <c r="J1362" s="75"/>
      <c r="K1362" s="75"/>
      <c r="L1362" s="76">
        <v>6384.01</v>
      </c>
      <c r="M1362" s="76">
        <v>6384.01</v>
      </c>
      <c r="N1362" s="40"/>
    </row>
    <row r="1363" spans="1:14" x14ac:dyDescent="0.25">
      <c r="A1363" s="47" t="s">
        <v>4581</v>
      </c>
      <c r="B1363" s="63" t="s">
        <v>2084</v>
      </c>
      <c r="C1363" s="64" t="s">
        <v>104</v>
      </c>
      <c r="D1363" s="65">
        <v>70211</v>
      </c>
      <c r="E1363" s="66" t="s">
        <v>1008</v>
      </c>
      <c r="F1363" s="67" t="s">
        <v>101</v>
      </c>
      <c r="G1363" s="68">
        <v>50</v>
      </c>
      <c r="H1363" s="68">
        <v>1</v>
      </c>
      <c r="I1363" s="69">
        <v>50</v>
      </c>
      <c r="J1363" s="69">
        <v>0.13</v>
      </c>
      <c r="K1363" s="69">
        <v>0.4</v>
      </c>
      <c r="L1363" s="69">
        <v>26.5</v>
      </c>
      <c r="M1363" s="69">
        <v>26.5</v>
      </c>
      <c r="N1363" s="40"/>
    </row>
    <row r="1364" spans="1:14" x14ac:dyDescent="0.25">
      <c r="A1364" s="47" t="s">
        <v>4582</v>
      </c>
      <c r="B1364" s="63" t="s">
        <v>2085</v>
      </c>
      <c r="C1364" s="64" t="s">
        <v>104</v>
      </c>
      <c r="D1364" s="65">
        <v>70422</v>
      </c>
      <c r="E1364" s="66" t="s">
        <v>357</v>
      </c>
      <c r="F1364" s="67" t="s">
        <v>358</v>
      </c>
      <c r="G1364" s="68">
        <v>5</v>
      </c>
      <c r="H1364" s="68">
        <v>1</v>
      </c>
      <c r="I1364" s="69">
        <v>5</v>
      </c>
      <c r="J1364" s="69">
        <v>2.35</v>
      </c>
      <c r="K1364" s="69">
        <v>0.3</v>
      </c>
      <c r="L1364" s="69">
        <v>13.25</v>
      </c>
      <c r="M1364" s="69">
        <v>13.25</v>
      </c>
      <c r="N1364" s="40"/>
    </row>
    <row r="1365" spans="1:14" x14ac:dyDescent="0.25">
      <c r="A1365" s="47" t="s">
        <v>4583</v>
      </c>
      <c r="B1365" s="63" t="s">
        <v>2086</v>
      </c>
      <c r="C1365" s="64" t="s">
        <v>104</v>
      </c>
      <c r="D1365" s="65">
        <v>70425</v>
      </c>
      <c r="E1365" s="66" t="s">
        <v>1013</v>
      </c>
      <c r="F1365" s="67" t="s">
        <v>358</v>
      </c>
      <c r="G1365" s="68">
        <v>4</v>
      </c>
      <c r="H1365" s="68">
        <v>1</v>
      </c>
      <c r="I1365" s="69">
        <v>4</v>
      </c>
      <c r="J1365" s="69">
        <v>6.62</v>
      </c>
      <c r="K1365" s="69">
        <v>1.77</v>
      </c>
      <c r="L1365" s="69">
        <v>33.56</v>
      </c>
      <c r="M1365" s="69">
        <v>33.56</v>
      </c>
      <c r="N1365" s="40"/>
    </row>
    <row r="1366" spans="1:14" x14ac:dyDescent="0.25">
      <c r="A1366" s="47" t="s">
        <v>4584</v>
      </c>
      <c r="B1366" s="63" t="s">
        <v>2087</v>
      </c>
      <c r="C1366" s="64" t="s">
        <v>104</v>
      </c>
      <c r="D1366" s="65">
        <v>70626</v>
      </c>
      <c r="E1366" s="66" t="s">
        <v>1021</v>
      </c>
      <c r="F1366" s="67" t="s">
        <v>123</v>
      </c>
      <c r="G1366" s="68">
        <v>180</v>
      </c>
      <c r="H1366" s="68">
        <v>1</v>
      </c>
      <c r="I1366" s="69">
        <v>180</v>
      </c>
      <c r="J1366" s="69">
        <v>2.4700000000000002</v>
      </c>
      <c r="K1366" s="69">
        <v>1.92</v>
      </c>
      <c r="L1366" s="69">
        <v>790.2</v>
      </c>
      <c r="M1366" s="69">
        <v>790.2</v>
      </c>
      <c r="N1366" s="40"/>
    </row>
    <row r="1367" spans="1:14" x14ac:dyDescent="0.25">
      <c r="A1367" s="47" t="s">
        <v>4585</v>
      </c>
      <c r="B1367" s="63" t="s">
        <v>2088</v>
      </c>
      <c r="C1367" s="64" t="s">
        <v>104</v>
      </c>
      <c r="D1367" s="65">
        <v>70648</v>
      </c>
      <c r="E1367" s="66" t="s">
        <v>1024</v>
      </c>
      <c r="F1367" s="67" t="s">
        <v>101</v>
      </c>
      <c r="G1367" s="68">
        <v>1</v>
      </c>
      <c r="H1367" s="68">
        <v>1</v>
      </c>
      <c r="I1367" s="69">
        <v>1</v>
      </c>
      <c r="J1367" s="69">
        <v>96.57</v>
      </c>
      <c r="K1367" s="69">
        <v>59.3</v>
      </c>
      <c r="L1367" s="69">
        <v>155.87</v>
      </c>
      <c r="M1367" s="69">
        <v>155.87</v>
      </c>
      <c r="N1367" s="40"/>
    </row>
    <row r="1368" spans="1:14" x14ac:dyDescent="0.25">
      <c r="A1368" s="47" t="s">
        <v>4586</v>
      </c>
      <c r="B1368" s="63" t="s">
        <v>2089</v>
      </c>
      <c r="C1368" s="64" t="s">
        <v>104</v>
      </c>
      <c r="D1368" s="65">
        <v>70691</v>
      </c>
      <c r="E1368" s="66" t="s">
        <v>1036</v>
      </c>
      <c r="F1368" s="67" t="s">
        <v>101</v>
      </c>
      <c r="G1368" s="68">
        <v>8</v>
      </c>
      <c r="H1368" s="68">
        <v>1</v>
      </c>
      <c r="I1368" s="69">
        <v>8</v>
      </c>
      <c r="J1368" s="69">
        <v>2.2200000000000002</v>
      </c>
      <c r="K1368" s="69">
        <v>4.45</v>
      </c>
      <c r="L1368" s="69">
        <v>53.36</v>
      </c>
      <c r="M1368" s="69">
        <v>53.36</v>
      </c>
      <c r="N1368" s="40"/>
    </row>
    <row r="1369" spans="1:14" ht="24" x14ac:dyDescent="0.3">
      <c r="A1369" s="47" t="s">
        <v>4587</v>
      </c>
      <c r="B1369" s="63" t="s">
        <v>2090</v>
      </c>
      <c r="C1369" s="64" t="s">
        <v>104</v>
      </c>
      <c r="D1369" s="65">
        <v>70711</v>
      </c>
      <c r="E1369" s="70" t="s">
        <v>3212</v>
      </c>
      <c r="F1369" s="67" t="s">
        <v>101</v>
      </c>
      <c r="G1369" s="68">
        <v>1</v>
      </c>
      <c r="H1369" s="68">
        <v>1</v>
      </c>
      <c r="I1369" s="69">
        <v>1</v>
      </c>
      <c r="J1369" s="69">
        <v>92.47</v>
      </c>
      <c r="K1369" s="69">
        <v>116.48</v>
      </c>
      <c r="L1369" s="69">
        <v>208.95</v>
      </c>
      <c r="M1369" s="69">
        <v>208.95</v>
      </c>
      <c r="N1369" s="41"/>
    </row>
    <row r="1370" spans="1:14" x14ac:dyDescent="0.25">
      <c r="A1370" s="47" t="s">
        <v>4588</v>
      </c>
      <c r="B1370" s="63" t="s">
        <v>2091</v>
      </c>
      <c r="C1370" s="64" t="s">
        <v>104</v>
      </c>
      <c r="D1370" s="65">
        <v>70772</v>
      </c>
      <c r="E1370" s="66" t="s">
        <v>1040</v>
      </c>
      <c r="F1370" s="67" t="s">
        <v>101</v>
      </c>
      <c r="G1370" s="68">
        <v>8</v>
      </c>
      <c r="H1370" s="68">
        <v>1</v>
      </c>
      <c r="I1370" s="69">
        <v>8</v>
      </c>
      <c r="J1370" s="69">
        <v>29.22</v>
      </c>
      <c r="K1370" s="69">
        <v>0</v>
      </c>
      <c r="L1370" s="69">
        <v>233.76</v>
      </c>
      <c r="M1370" s="69">
        <v>233.76</v>
      </c>
      <c r="N1370" s="40"/>
    </row>
    <row r="1371" spans="1:14" ht="24" x14ac:dyDescent="0.3">
      <c r="A1371" s="47" t="s">
        <v>4589</v>
      </c>
      <c r="B1371" s="63" t="s">
        <v>2092</v>
      </c>
      <c r="C1371" s="64" t="s">
        <v>270</v>
      </c>
      <c r="D1371" s="77" t="s">
        <v>1026</v>
      </c>
      <c r="E1371" s="70" t="s">
        <v>3213</v>
      </c>
      <c r="F1371" s="67" t="s">
        <v>123</v>
      </c>
      <c r="G1371" s="68">
        <v>50</v>
      </c>
      <c r="H1371" s="68">
        <v>1</v>
      </c>
      <c r="I1371" s="69">
        <v>50</v>
      </c>
      <c r="J1371" s="69">
        <v>1.57</v>
      </c>
      <c r="K1371" s="69">
        <v>2.52</v>
      </c>
      <c r="L1371" s="69">
        <v>204.5</v>
      </c>
      <c r="M1371" s="69">
        <v>204.5</v>
      </c>
      <c r="N1371" s="41"/>
    </row>
    <row r="1372" spans="1:14" x14ac:dyDescent="0.25">
      <c r="A1372" s="47" t="s">
        <v>4590</v>
      </c>
      <c r="B1372" s="63" t="s">
        <v>2093</v>
      </c>
      <c r="C1372" s="64" t="s">
        <v>270</v>
      </c>
      <c r="D1372" s="77" t="s">
        <v>1029</v>
      </c>
      <c r="E1372" s="66" t="s">
        <v>1030</v>
      </c>
      <c r="F1372" s="67" t="s">
        <v>101</v>
      </c>
      <c r="G1372" s="68">
        <v>4</v>
      </c>
      <c r="H1372" s="68">
        <v>1</v>
      </c>
      <c r="I1372" s="69">
        <v>4</v>
      </c>
      <c r="J1372" s="69">
        <v>1.51</v>
      </c>
      <c r="K1372" s="69">
        <v>0.88</v>
      </c>
      <c r="L1372" s="69">
        <v>9.56</v>
      </c>
      <c r="M1372" s="69">
        <v>9.56</v>
      </c>
      <c r="N1372" s="40"/>
    </row>
    <row r="1373" spans="1:14" x14ac:dyDescent="0.25">
      <c r="A1373" s="47" t="s">
        <v>4591</v>
      </c>
      <c r="B1373" s="63" t="s">
        <v>2094</v>
      </c>
      <c r="C1373" s="64" t="s">
        <v>104</v>
      </c>
      <c r="D1373" s="65">
        <v>70682</v>
      </c>
      <c r="E1373" s="66" t="s">
        <v>974</v>
      </c>
      <c r="F1373" s="67" t="s">
        <v>101</v>
      </c>
      <c r="G1373" s="68">
        <v>5</v>
      </c>
      <c r="H1373" s="68">
        <v>1</v>
      </c>
      <c r="I1373" s="69">
        <v>5</v>
      </c>
      <c r="J1373" s="69">
        <v>4.66</v>
      </c>
      <c r="K1373" s="69">
        <v>4.45</v>
      </c>
      <c r="L1373" s="69">
        <v>45.55</v>
      </c>
      <c r="M1373" s="69">
        <v>45.55</v>
      </c>
      <c r="N1373" s="40"/>
    </row>
    <row r="1374" spans="1:14" x14ac:dyDescent="0.25">
      <c r="A1374" s="47" t="s">
        <v>4592</v>
      </c>
      <c r="B1374" s="63" t="s">
        <v>2095</v>
      </c>
      <c r="C1374" s="64" t="s">
        <v>104</v>
      </c>
      <c r="D1374" s="65">
        <v>71142</v>
      </c>
      <c r="E1374" s="66" t="s">
        <v>403</v>
      </c>
      <c r="F1374" s="67" t="s">
        <v>101</v>
      </c>
      <c r="G1374" s="68">
        <v>14</v>
      </c>
      <c r="H1374" s="68">
        <v>1</v>
      </c>
      <c r="I1374" s="69">
        <v>14</v>
      </c>
      <c r="J1374" s="69">
        <v>3.05</v>
      </c>
      <c r="K1374" s="69">
        <v>3.84</v>
      </c>
      <c r="L1374" s="69">
        <v>96.46</v>
      </c>
      <c r="M1374" s="69">
        <v>96.46</v>
      </c>
      <c r="N1374" s="40"/>
    </row>
    <row r="1375" spans="1:14" x14ac:dyDescent="0.25">
      <c r="A1375" s="47" t="s">
        <v>4593</v>
      </c>
      <c r="B1375" s="63" t="s">
        <v>2096</v>
      </c>
      <c r="C1375" s="64" t="s">
        <v>104</v>
      </c>
      <c r="D1375" s="65">
        <v>71145</v>
      </c>
      <c r="E1375" s="66" t="s">
        <v>1043</v>
      </c>
      <c r="F1375" s="67" t="s">
        <v>101</v>
      </c>
      <c r="G1375" s="68">
        <v>2</v>
      </c>
      <c r="H1375" s="68">
        <v>1</v>
      </c>
      <c r="I1375" s="69">
        <v>2</v>
      </c>
      <c r="J1375" s="69">
        <v>5.77</v>
      </c>
      <c r="K1375" s="69">
        <v>11.26</v>
      </c>
      <c r="L1375" s="69">
        <v>34.06</v>
      </c>
      <c r="M1375" s="69">
        <v>34.06</v>
      </c>
      <c r="N1375" s="40"/>
    </row>
    <row r="1376" spans="1:14" x14ac:dyDescent="0.25">
      <c r="A1376" s="47" t="s">
        <v>4594</v>
      </c>
      <c r="B1376" s="63" t="s">
        <v>2097</v>
      </c>
      <c r="C1376" s="64" t="s">
        <v>104</v>
      </c>
      <c r="D1376" s="65">
        <v>71202</v>
      </c>
      <c r="E1376" s="66" t="s">
        <v>407</v>
      </c>
      <c r="F1376" s="67" t="s">
        <v>123</v>
      </c>
      <c r="G1376" s="68">
        <v>74</v>
      </c>
      <c r="H1376" s="68">
        <v>1</v>
      </c>
      <c r="I1376" s="69">
        <v>74</v>
      </c>
      <c r="J1376" s="69">
        <v>6.49</v>
      </c>
      <c r="K1376" s="69">
        <v>5.92</v>
      </c>
      <c r="L1376" s="69">
        <v>918.34</v>
      </c>
      <c r="M1376" s="69">
        <v>918.34</v>
      </c>
      <c r="N1376" s="40"/>
    </row>
    <row r="1377" spans="1:14" x14ac:dyDescent="0.25">
      <c r="A1377" s="47" t="s">
        <v>4595</v>
      </c>
      <c r="B1377" s="63" t="s">
        <v>2098</v>
      </c>
      <c r="C1377" s="64" t="s">
        <v>104</v>
      </c>
      <c r="D1377" s="65">
        <v>71205</v>
      </c>
      <c r="E1377" s="66" t="s">
        <v>1050</v>
      </c>
      <c r="F1377" s="67" t="s">
        <v>123</v>
      </c>
      <c r="G1377" s="68">
        <v>12</v>
      </c>
      <c r="H1377" s="68">
        <v>1</v>
      </c>
      <c r="I1377" s="69">
        <v>12</v>
      </c>
      <c r="J1377" s="69">
        <v>13.65</v>
      </c>
      <c r="K1377" s="69">
        <v>14.82</v>
      </c>
      <c r="L1377" s="69">
        <v>341.64</v>
      </c>
      <c r="M1377" s="69">
        <v>341.64</v>
      </c>
      <c r="N1377" s="40"/>
    </row>
    <row r="1378" spans="1:14" x14ac:dyDescent="0.25">
      <c r="A1378" s="47" t="s">
        <v>4596</v>
      </c>
      <c r="B1378" s="63" t="s">
        <v>2099</v>
      </c>
      <c r="C1378" s="64" t="s">
        <v>104</v>
      </c>
      <c r="D1378" s="65">
        <v>71279</v>
      </c>
      <c r="E1378" s="66" t="s">
        <v>1056</v>
      </c>
      <c r="F1378" s="67" t="s">
        <v>101</v>
      </c>
      <c r="G1378" s="68">
        <v>4</v>
      </c>
      <c r="H1378" s="68">
        <v>1</v>
      </c>
      <c r="I1378" s="69">
        <v>4</v>
      </c>
      <c r="J1378" s="69">
        <v>1.92</v>
      </c>
      <c r="K1378" s="69">
        <v>0.88</v>
      </c>
      <c r="L1378" s="69">
        <v>11.2</v>
      </c>
      <c r="M1378" s="69">
        <v>11.2</v>
      </c>
      <c r="N1378" s="40"/>
    </row>
    <row r="1379" spans="1:14" x14ac:dyDescent="0.25">
      <c r="A1379" s="47" t="s">
        <v>4597</v>
      </c>
      <c r="B1379" s="63" t="s">
        <v>2100</v>
      </c>
      <c r="C1379" s="64" t="s">
        <v>104</v>
      </c>
      <c r="D1379" s="65">
        <v>71282</v>
      </c>
      <c r="E1379" s="66" t="s">
        <v>1058</v>
      </c>
      <c r="F1379" s="67" t="s">
        <v>123</v>
      </c>
      <c r="G1379" s="68">
        <v>12</v>
      </c>
      <c r="H1379" s="68">
        <v>1</v>
      </c>
      <c r="I1379" s="69">
        <v>12</v>
      </c>
      <c r="J1379" s="69">
        <v>5.03</v>
      </c>
      <c r="K1379" s="69">
        <v>1.92</v>
      </c>
      <c r="L1379" s="69">
        <v>83.4</v>
      </c>
      <c r="M1379" s="69">
        <v>83.4</v>
      </c>
      <c r="N1379" s="40"/>
    </row>
    <row r="1380" spans="1:14" x14ac:dyDescent="0.25">
      <c r="A1380" s="47" t="s">
        <v>4598</v>
      </c>
      <c r="B1380" s="63" t="s">
        <v>2101</v>
      </c>
      <c r="C1380" s="64" t="s">
        <v>104</v>
      </c>
      <c r="D1380" s="65">
        <v>71381</v>
      </c>
      <c r="E1380" s="66" t="s">
        <v>420</v>
      </c>
      <c r="F1380" s="67" t="s">
        <v>101</v>
      </c>
      <c r="G1380" s="68">
        <v>1</v>
      </c>
      <c r="H1380" s="68">
        <v>1</v>
      </c>
      <c r="I1380" s="69">
        <v>1</v>
      </c>
      <c r="J1380" s="69">
        <v>73.53</v>
      </c>
      <c r="K1380" s="69">
        <v>11.85</v>
      </c>
      <c r="L1380" s="69">
        <v>85.38</v>
      </c>
      <c r="M1380" s="69">
        <v>85.38</v>
      </c>
      <c r="N1380" s="40"/>
    </row>
    <row r="1381" spans="1:14" x14ac:dyDescent="0.25">
      <c r="A1381" s="47" t="s">
        <v>4599</v>
      </c>
      <c r="B1381" s="63" t="s">
        <v>2102</v>
      </c>
      <c r="C1381" s="64" t="s">
        <v>104</v>
      </c>
      <c r="D1381" s="65">
        <v>71742</v>
      </c>
      <c r="E1381" s="66" t="s">
        <v>436</v>
      </c>
      <c r="F1381" s="67" t="s">
        <v>101</v>
      </c>
      <c r="G1381" s="68">
        <v>25</v>
      </c>
      <c r="H1381" s="68">
        <v>1</v>
      </c>
      <c r="I1381" s="69">
        <v>25</v>
      </c>
      <c r="J1381" s="69">
        <v>1.37</v>
      </c>
      <c r="K1381" s="69">
        <v>1.48</v>
      </c>
      <c r="L1381" s="69">
        <v>71.25</v>
      </c>
      <c r="M1381" s="69">
        <v>71.25</v>
      </c>
      <c r="N1381" s="40"/>
    </row>
    <row r="1382" spans="1:14" x14ac:dyDescent="0.25">
      <c r="A1382" s="47" t="s">
        <v>4600</v>
      </c>
      <c r="B1382" s="63" t="s">
        <v>2103</v>
      </c>
      <c r="C1382" s="64" t="s">
        <v>104</v>
      </c>
      <c r="D1382" s="65">
        <v>71745</v>
      </c>
      <c r="E1382" s="66" t="s">
        <v>1064</v>
      </c>
      <c r="F1382" s="67" t="s">
        <v>101</v>
      </c>
      <c r="G1382" s="68">
        <v>4</v>
      </c>
      <c r="H1382" s="68">
        <v>1</v>
      </c>
      <c r="I1382" s="69">
        <v>4</v>
      </c>
      <c r="J1382" s="69">
        <v>3.67</v>
      </c>
      <c r="K1382" s="69">
        <v>2.96</v>
      </c>
      <c r="L1382" s="69">
        <v>26.52</v>
      </c>
      <c r="M1382" s="69">
        <v>26.52</v>
      </c>
      <c r="N1382" s="40"/>
    </row>
    <row r="1383" spans="1:14" x14ac:dyDescent="0.25">
      <c r="A1383" s="47" t="s">
        <v>4601</v>
      </c>
      <c r="B1383" s="63" t="s">
        <v>2104</v>
      </c>
      <c r="C1383" s="64" t="s">
        <v>104</v>
      </c>
      <c r="D1383" s="65">
        <v>72226</v>
      </c>
      <c r="E1383" s="66" t="s">
        <v>1068</v>
      </c>
      <c r="F1383" s="67" t="s">
        <v>101</v>
      </c>
      <c r="G1383" s="68">
        <v>1</v>
      </c>
      <c r="H1383" s="68">
        <v>1</v>
      </c>
      <c r="I1383" s="69">
        <v>1</v>
      </c>
      <c r="J1383" s="69">
        <v>583.86</v>
      </c>
      <c r="K1383" s="69">
        <v>4.9400000000000004</v>
      </c>
      <c r="L1383" s="69">
        <v>588.79999999999995</v>
      </c>
      <c r="M1383" s="69">
        <v>588.79999999999995</v>
      </c>
      <c r="N1383" s="40"/>
    </row>
    <row r="1384" spans="1:14" x14ac:dyDescent="0.25">
      <c r="A1384" s="47" t="s">
        <v>4602</v>
      </c>
      <c r="B1384" s="63" t="s">
        <v>2105</v>
      </c>
      <c r="C1384" s="64" t="s">
        <v>104</v>
      </c>
      <c r="D1384" s="65">
        <v>71796</v>
      </c>
      <c r="E1384" s="66" t="s">
        <v>1070</v>
      </c>
      <c r="F1384" s="67" t="s">
        <v>101</v>
      </c>
      <c r="G1384" s="68">
        <v>1</v>
      </c>
      <c r="H1384" s="68">
        <v>1</v>
      </c>
      <c r="I1384" s="69">
        <v>1</v>
      </c>
      <c r="J1384" s="69">
        <v>25.12</v>
      </c>
      <c r="K1384" s="69">
        <v>4.45</v>
      </c>
      <c r="L1384" s="69">
        <v>29.57</v>
      </c>
      <c r="M1384" s="69">
        <v>29.57</v>
      </c>
      <c r="N1384" s="40"/>
    </row>
    <row r="1385" spans="1:14" x14ac:dyDescent="0.25">
      <c r="A1385" s="47" t="s">
        <v>4603</v>
      </c>
      <c r="B1385" s="63" t="s">
        <v>2106</v>
      </c>
      <c r="C1385" s="64" t="s">
        <v>104</v>
      </c>
      <c r="D1385" s="65">
        <v>71887</v>
      </c>
      <c r="E1385" s="66" t="s">
        <v>1072</v>
      </c>
      <c r="F1385" s="67" t="s">
        <v>101</v>
      </c>
      <c r="G1385" s="68">
        <v>1</v>
      </c>
      <c r="H1385" s="68">
        <v>1</v>
      </c>
      <c r="I1385" s="69">
        <v>1</v>
      </c>
      <c r="J1385" s="69">
        <v>583.04999999999995</v>
      </c>
      <c r="K1385" s="69">
        <v>51.88</v>
      </c>
      <c r="L1385" s="69">
        <v>634.92999999999995</v>
      </c>
      <c r="M1385" s="69">
        <v>634.92999999999995</v>
      </c>
      <c r="N1385" s="40"/>
    </row>
    <row r="1386" spans="1:14" x14ac:dyDescent="0.25">
      <c r="A1386" s="47" t="s">
        <v>4604</v>
      </c>
      <c r="B1386" s="63" t="s">
        <v>2107</v>
      </c>
      <c r="C1386" s="64" t="s">
        <v>104</v>
      </c>
      <c r="D1386" s="65">
        <v>72291</v>
      </c>
      <c r="E1386" s="66" t="s">
        <v>1074</v>
      </c>
      <c r="F1386" s="67" t="s">
        <v>101</v>
      </c>
      <c r="G1386" s="68">
        <v>1</v>
      </c>
      <c r="H1386" s="68">
        <v>1</v>
      </c>
      <c r="I1386" s="69">
        <v>1</v>
      </c>
      <c r="J1386" s="69">
        <v>57.23</v>
      </c>
      <c r="K1386" s="69">
        <v>2.96</v>
      </c>
      <c r="L1386" s="69">
        <v>60.19</v>
      </c>
      <c r="M1386" s="69">
        <v>60.19</v>
      </c>
      <c r="N1386" s="40"/>
    </row>
    <row r="1387" spans="1:14" x14ac:dyDescent="0.25">
      <c r="A1387" s="47" t="s">
        <v>4605</v>
      </c>
      <c r="B1387" s="63" t="s">
        <v>2108</v>
      </c>
      <c r="C1387" s="64" t="s">
        <v>104</v>
      </c>
      <c r="D1387" s="65">
        <v>71886</v>
      </c>
      <c r="E1387" s="66" t="s">
        <v>1076</v>
      </c>
      <c r="F1387" s="67" t="s">
        <v>101</v>
      </c>
      <c r="G1387" s="68">
        <v>24</v>
      </c>
      <c r="H1387" s="68">
        <v>1</v>
      </c>
      <c r="I1387" s="69">
        <v>24</v>
      </c>
      <c r="J1387" s="69">
        <v>36.72</v>
      </c>
      <c r="K1387" s="69">
        <v>3.84</v>
      </c>
      <c r="L1387" s="69">
        <v>973.44</v>
      </c>
      <c r="M1387" s="69">
        <v>973.44</v>
      </c>
      <c r="N1387" s="40"/>
    </row>
    <row r="1388" spans="1:14" x14ac:dyDescent="0.25">
      <c r="A1388" s="47" t="s">
        <v>4606</v>
      </c>
      <c r="B1388" s="63" t="s">
        <v>2109</v>
      </c>
      <c r="C1388" s="64" t="s">
        <v>104</v>
      </c>
      <c r="D1388" s="65">
        <v>72425</v>
      </c>
      <c r="E1388" s="66" t="s">
        <v>1447</v>
      </c>
      <c r="F1388" s="67" t="s">
        <v>101</v>
      </c>
      <c r="G1388" s="68">
        <v>4</v>
      </c>
      <c r="H1388" s="68">
        <v>1</v>
      </c>
      <c r="I1388" s="69">
        <v>4</v>
      </c>
      <c r="J1388" s="69">
        <v>3.58</v>
      </c>
      <c r="K1388" s="69">
        <v>0.88</v>
      </c>
      <c r="L1388" s="69">
        <v>17.84</v>
      </c>
      <c r="M1388" s="69">
        <v>17.84</v>
      </c>
      <c r="N1388" s="40"/>
    </row>
    <row r="1389" spans="1:14" x14ac:dyDescent="0.25">
      <c r="A1389" s="47" t="s">
        <v>4607</v>
      </c>
      <c r="B1389" s="63" t="s">
        <v>2110</v>
      </c>
      <c r="C1389" s="64" t="s">
        <v>104</v>
      </c>
      <c r="D1389" s="65">
        <v>72450</v>
      </c>
      <c r="E1389" s="66" t="s">
        <v>1080</v>
      </c>
      <c r="F1389" s="67" t="s">
        <v>101</v>
      </c>
      <c r="G1389" s="68">
        <v>1</v>
      </c>
      <c r="H1389" s="68">
        <v>1</v>
      </c>
      <c r="I1389" s="69">
        <v>1</v>
      </c>
      <c r="J1389" s="69">
        <v>361.05</v>
      </c>
      <c r="K1389" s="69">
        <v>2.96</v>
      </c>
      <c r="L1389" s="69">
        <v>364.01</v>
      </c>
      <c r="M1389" s="69">
        <v>364.01</v>
      </c>
      <c r="N1389" s="40"/>
    </row>
    <row r="1390" spans="1:14" x14ac:dyDescent="0.25">
      <c r="A1390" s="47" t="s">
        <v>4608</v>
      </c>
      <c r="B1390" s="63" t="s">
        <v>2111</v>
      </c>
      <c r="C1390" s="64" t="s">
        <v>104</v>
      </c>
      <c r="D1390" s="65">
        <v>72556</v>
      </c>
      <c r="E1390" s="66" t="s">
        <v>1082</v>
      </c>
      <c r="F1390" s="67" t="s">
        <v>101</v>
      </c>
      <c r="G1390" s="68">
        <v>8</v>
      </c>
      <c r="H1390" s="68">
        <v>1</v>
      </c>
      <c r="I1390" s="69">
        <v>8</v>
      </c>
      <c r="J1390" s="69">
        <v>23.02</v>
      </c>
      <c r="K1390" s="69">
        <v>10.97</v>
      </c>
      <c r="L1390" s="69">
        <v>271.92</v>
      </c>
      <c r="M1390" s="69">
        <v>271.92</v>
      </c>
      <c r="N1390" s="40"/>
    </row>
    <row r="1391" spans="1:14" x14ac:dyDescent="0.25">
      <c r="A1391" s="47" t="s">
        <v>4609</v>
      </c>
      <c r="B1391" s="57" t="s">
        <v>2112</v>
      </c>
      <c r="C1391" s="60"/>
      <c r="D1391" s="60"/>
      <c r="E1391" s="59" t="s">
        <v>32</v>
      </c>
      <c r="F1391" s="60"/>
      <c r="G1391" s="61"/>
      <c r="H1391" s="61"/>
      <c r="I1391" s="61"/>
      <c r="J1391" s="61"/>
      <c r="K1391" s="61"/>
      <c r="L1391" s="62">
        <v>14735.720000000001</v>
      </c>
      <c r="M1391" s="62">
        <v>14735.720000000001</v>
      </c>
      <c r="N1391" s="40"/>
    </row>
    <row r="1392" spans="1:14" x14ac:dyDescent="0.25">
      <c r="A1392" s="47" t="s">
        <v>4610</v>
      </c>
      <c r="B1392" s="72" t="s">
        <v>2113</v>
      </c>
      <c r="C1392" s="73"/>
      <c r="D1392" s="73"/>
      <c r="E1392" s="74" t="s">
        <v>1085</v>
      </c>
      <c r="F1392" s="73"/>
      <c r="G1392" s="75"/>
      <c r="H1392" s="75"/>
      <c r="I1392" s="75"/>
      <c r="J1392" s="75"/>
      <c r="K1392" s="75"/>
      <c r="L1392" s="76">
        <v>7097.42</v>
      </c>
      <c r="M1392" s="76">
        <v>7097.42</v>
      </c>
      <c r="N1392" s="40"/>
    </row>
    <row r="1393" spans="1:14" x14ac:dyDescent="0.25">
      <c r="A1393" s="47" t="s">
        <v>4611</v>
      </c>
      <c r="B1393" s="78" t="s">
        <v>2114</v>
      </c>
      <c r="C1393" s="79"/>
      <c r="D1393" s="79"/>
      <c r="E1393" s="80" t="s">
        <v>1087</v>
      </c>
      <c r="F1393" s="79"/>
      <c r="G1393" s="81"/>
      <c r="H1393" s="81"/>
      <c r="I1393" s="81"/>
      <c r="J1393" s="81"/>
      <c r="K1393" s="81"/>
      <c r="L1393" s="82">
        <v>3294.7799999999997</v>
      </c>
      <c r="M1393" s="82">
        <v>3294.7799999999997</v>
      </c>
      <c r="N1393" s="40"/>
    </row>
    <row r="1394" spans="1:14" x14ac:dyDescent="0.25">
      <c r="A1394" s="47" t="s">
        <v>4612</v>
      </c>
      <c r="B1394" s="63" t="s">
        <v>2115</v>
      </c>
      <c r="C1394" s="64" t="s">
        <v>104</v>
      </c>
      <c r="D1394" s="65">
        <v>80502</v>
      </c>
      <c r="E1394" s="66" t="s">
        <v>1089</v>
      </c>
      <c r="F1394" s="67" t="s">
        <v>101</v>
      </c>
      <c r="G1394" s="68">
        <v>6</v>
      </c>
      <c r="H1394" s="68">
        <v>1</v>
      </c>
      <c r="I1394" s="69">
        <v>6</v>
      </c>
      <c r="J1394" s="69">
        <v>208.13</v>
      </c>
      <c r="K1394" s="69">
        <v>56.03</v>
      </c>
      <c r="L1394" s="69">
        <v>1584.96</v>
      </c>
      <c r="M1394" s="69">
        <v>1584.96</v>
      </c>
      <c r="N1394" s="40"/>
    </row>
    <row r="1395" spans="1:14" x14ac:dyDescent="0.25">
      <c r="A1395" s="47" t="s">
        <v>4613</v>
      </c>
      <c r="B1395" s="63" t="s">
        <v>2116</v>
      </c>
      <c r="C1395" s="64" t="s">
        <v>104</v>
      </c>
      <c r="D1395" s="65">
        <v>80515</v>
      </c>
      <c r="E1395" s="66" t="s">
        <v>1091</v>
      </c>
      <c r="F1395" s="67" t="s">
        <v>101</v>
      </c>
      <c r="G1395" s="68">
        <v>6</v>
      </c>
      <c r="H1395" s="68">
        <v>1</v>
      </c>
      <c r="I1395" s="69">
        <v>6</v>
      </c>
      <c r="J1395" s="69">
        <v>159.19999999999999</v>
      </c>
      <c r="K1395" s="69">
        <v>48.27</v>
      </c>
      <c r="L1395" s="69">
        <v>1244.82</v>
      </c>
      <c r="M1395" s="69">
        <v>1244.82</v>
      </c>
      <c r="N1395" s="40"/>
    </row>
    <row r="1396" spans="1:14" x14ac:dyDescent="0.25">
      <c r="A1396" s="47" t="s">
        <v>4614</v>
      </c>
      <c r="B1396" s="63" t="s">
        <v>2117</v>
      </c>
      <c r="C1396" s="64" t="s">
        <v>104</v>
      </c>
      <c r="D1396" s="65">
        <v>80520</v>
      </c>
      <c r="E1396" s="66" t="s">
        <v>1093</v>
      </c>
      <c r="F1396" s="67" t="s">
        <v>639</v>
      </c>
      <c r="G1396" s="68">
        <v>6</v>
      </c>
      <c r="H1396" s="68">
        <v>1</v>
      </c>
      <c r="I1396" s="69">
        <v>6</v>
      </c>
      <c r="J1396" s="69">
        <v>4.04</v>
      </c>
      <c r="K1396" s="69">
        <v>5.92</v>
      </c>
      <c r="L1396" s="69">
        <v>59.76</v>
      </c>
      <c r="M1396" s="69">
        <v>59.76</v>
      </c>
      <c r="N1396" s="40"/>
    </row>
    <row r="1397" spans="1:14" x14ac:dyDescent="0.25">
      <c r="A1397" s="47" t="s">
        <v>4615</v>
      </c>
      <c r="B1397" s="63" t="s">
        <v>2118</v>
      </c>
      <c r="C1397" s="64" t="s">
        <v>104</v>
      </c>
      <c r="D1397" s="65">
        <v>80510</v>
      </c>
      <c r="E1397" s="66" t="s">
        <v>1095</v>
      </c>
      <c r="F1397" s="67" t="s">
        <v>101</v>
      </c>
      <c r="G1397" s="68">
        <v>6</v>
      </c>
      <c r="H1397" s="68">
        <v>1</v>
      </c>
      <c r="I1397" s="69">
        <v>6</v>
      </c>
      <c r="J1397" s="69">
        <v>10.42</v>
      </c>
      <c r="K1397" s="69">
        <v>4.45</v>
      </c>
      <c r="L1397" s="69">
        <v>89.22</v>
      </c>
      <c r="M1397" s="69">
        <v>89.22</v>
      </c>
      <c r="N1397" s="40"/>
    </row>
    <row r="1398" spans="1:14" x14ac:dyDescent="0.25">
      <c r="A1398" s="47" t="s">
        <v>4616</v>
      </c>
      <c r="B1398" s="63" t="s">
        <v>2119</v>
      </c>
      <c r="C1398" s="64" t="s">
        <v>104</v>
      </c>
      <c r="D1398" s="65">
        <v>80513</v>
      </c>
      <c r="E1398" s="66" t="s">
        <v>1097</v>
      </c>
      <c r="F1398" s="67" t="s">
        <v>101</v>
      </c>
      <c r="G1398" s="68">
        <v>6</v>
      </c>
      <c r="H1398" s="68">
        <v>1</v>
      </c>
      <c r="I1398" s="69">
        <v>6</v>
      </c>
      <c r="J1398" s="69">
        <v>9.5399999999999991</v>
      </c>
      <c r="K1398" s="69">
        <v>9.49</v>
      </c>
      <c r="L1398" s="69">
        <v>114.18</v>
      </c>
      <c r="M1398" s="69">
        <v>114.18</v>
      </c>
      <c r="N1398" s="40"/>
    </row>
    <row r="1399" spans="1:14" x14ac:dyDescent="0.25">
      <c r="A1399" s="47" t="s">
        <v>4617</v>
      </c>
      <c r="B1399" s="63" t="s">
        <v>2120</v>
      </c>
      <c r="C1399" s="64" t="s">
        <v>104</v>
      </c>
      <c r="D1399" s="65">
        <v>80514</v>
      </c>
      <c r="E1399" s="66" t="s">
        <v>1099</v>
      </c>
      <c r="F1399" s="67" t="s">
        <v>101</v>
      </c>
      <c r="G1399" s="68">
        <v>6</v>
      </c>
      <c r="H1399" s="68">
        <v>1</v>
      </c>
      <c r="I1399" s="69">
        <v>6</v>
      </c>
      <c r="J1399" s="69">
        <v>29.5</v>
      </c>
      <c r="K1399" s="69">
        <v>4.1399999999999997</v>
      </c>
      <c r="L1399" s="69">
        <v>201.84</v>
      </c>
      <c r="M1399" s="69">
        <v>201.84</v>
      </c>
      <c r="N1399" s="40"/>
    </row>
    <row r="1400" spans="1:14" x14ac:dyDescent="0.25">
      <c r="A1400" s="47" t="s">
        <v>4618</v>
      </c>
      <c r="B1400" s="78" t="s">
        <v>2121</v>
      </c>
      <c r="C1400" s="79"/>
      <c r="D1400" s="79"/>
      <c r="E1400" s="80" t="s">
        <v>1101</v>
      </c>
      <c r="F1400" s="79"/>
      <c r="G1400" s="81"/>
      <c r="H1400" s="81"/>
      <c r="I1400" s="81"/>
      <c r="J1400" s="81"/>
      <c r="K1400" s="81"/>
      <c r="L1400" s="82">
        <v>3368.7999999999997</v>
      </c>
      <c r="M1400" s="82">
        <v>3368.7999999999997</v>
      </c>
      <c r="N1400" s="40"/>
    </row>
    <row r="1401" spans="1:14" x14ac:dyDescent="0.25">
      <c r="A1401" s="47" t="s">
        <v>4619</v>
      </c>
      <c r="B1401" s="63" t="s">
        <v>2122</v>
      </c>
      <c r="C1401" s="64" t="s">
        <v>104</v>
      </c>
      <c r="D1401" s="65">
        <v>80556</v>
      </c>
      <c r="E1401" s="66" t="s">
        <v>1105</v>
      </c>
      <c r="F1401" s="67" t="s">
        <v>101</v>
      </c>
      <c r="G1401" s="68">
        <v>8</v>
      </c>
      <c r="H1401" s="68">
        <v>1</v>
      </c>
      <c r="I1401" s="69">
        <v>8</v>
      </c>
      <c r="J1401" s="69">
        <v>2.94</v>
      </c>
      <c r="K1401" s="69">
        <v>7.41</v>
      </c>
      <c r="L1401" s="69">
        <v>82.8</v>
      </c>
      <c r="M1401" s="69">
        <v>82.8</v>
      </c>
      <c r="N1401" s="40"/>
    </row>
    <row r="1402" spans="1:14" x14ac:dyDescent="0.3">
      <c r="A1402" s="47" t="s">
        <v>4620</v>
      </c>
      <c r="B1402" s="63" t="s">
        <v>2123</v>
      </c>
      <c r="C1402" s="64" t="s">
        <v>170</v>
      </c>
      <c r="D1402" s="65">
        <v>86883</v>
      </c>
      <c r="E1402" s="66" t="s">
        <v>1107</v>
      </c>
      <c r="F1402" s="67" t="s">
        <v>101</v>
      </c>
      <c r="G1402" s="68">
        <v>8</v>
      </c>
      <c r="H1402" s="68">
        <v>1</v>
      </c>
      <c r="I1402" s="69">
        <v>8</v>
      </c>
      <c r="J1402" s="69">
        <v>7.28</v>
      </c>
      <c r="K1402" s="69">
        <v>1.77</v>
      </c>
      <c r="L1402" s="69">
        <v>72.400000000000006</v>
      </c>
      <c r="M1402" s="69">
        <v>72.400000000000006</v>
      </c>
      <c r="N1402" s="41"/>
    </row>
    <row r="1403" spans="1:14" x14ac:dyDescent="0.25">
      <c r="A1403" s="47" t="s">
        <v>4621</v>
      </c>
      <c r="B1403" s="63" t="s">
        <v>2124</v>
      </c>
      <c r="C1403" s="64" t="s">
        <v>104</v>
      </c>
      <c r="D1403" s="65">
        <v>80580</v>
      </c>
      <c r="E1403" s="66" t="s">
        <v>1109</v>
      </c>
      <c r="F1403" s="67" t="s">
        <v>101</v>
      </c>
      <c r="G1403" s="68">
        <v>8</v>
      </c>
      <c r="H1403" s="68">
        <v>1</v>
      </c>
      <c r="I1403" s="69">
        <v>8</v>
      </c>
      <c r="J1403" s="69">
        <v>57.81</v>
      </c>
      <c r="K1403" s="69">
        <v>4.45</v>
      </c>
      <c r="L1403" s="69">
        <v>498.08</v>
      </c>
      <c r="M1403" s="69">
        <v>498.08</v>
      </c>
      <c r="N1403" s="40"/>
    </row>
    <row r="1404" spans="1:14" x14ac:dyDescent="0.25">
      <c r="A1404" s="47" t="s">
        <v>4622</v>
      </c>
      <c r="B1404" s="63" t="s">
        <v>2125</v>
      </c>
      <c r="C1404" s="64" t="s">
        <v>104</v>
      </c>
      <c r="D1404" s="65">
        <v>80587</v>
      </c>
      <c r="E1404" s="66" t="s">
        <v>2126</v>
      </c>
      <c r="F1404" s="67" t="s">
        <v>101</v>
      </c>
      <c r="G1404" s="68">
        <v>8</v>
      </c>
      <c r="H1404" s="68">
        <v>1</v>
      </c>
      <c r="I1404" s="69">
        <v>8</v>
      </c>
      <c r="J1404" s="69">
        <v>74.5</v>
      </c>
      <c r="K1404" s="69">
        <v>11.56</v>
      </c>
      <c r="L1404" s="69">
        <v>688.48</v>
      </c>
      <c r="M1404" s="69">
        <v>688.48</v>
      </c>
      <c r="N1404" s="40"/>
    </row>
    <row r="1405" spans="1:14" x14ac:dyDescent="0.25">
      <c r="A1405" s="47" t="s">
        <v>4623</v>
      </c>
      <c r="B1405" s="63" t="s">
        <v>2127</v>
      </c>
      <c r="C1405" s="64" t="s">
        <v>104</v>
      </c>
      <c r="D1405" s="65">
        <v>80601</v>
      </c>
      <c r="E1405" s="66" t="s">
        <v>2128</v>
      </c>
      <c r="F1405" s="67" t="s">
        <v>101</v>
      </c>
      <c r="G1405" s="68">
        <v>3</v>
      </c>
      <c r="H1405" s="68">
        <v>1</v>
      </c>
      <c r="I1405" s="69">
        <v>3</v>
      </c>
      <c r="J1405" s="69">
        <v>329.2</v>
      </c>
      <c r="K1405" s="69">
        <v>51.88</v>
      </c>
      <c r="L1405" s="69">
        <v>1143.24</v>
      </c>
      <c r="M1405" s="69">
        <v>1143.24</v>
      </c>
      <c r="N1405" s="40"/>
    </row>
    <row r="1406" spans="1:14" x14ac:dyDescent="0.3">
      <c r="A1406" s="47" t="s">
        <v>4624</v>
      </c>
      <c r="B1406" s="63" t="s">
        <v>2129</v>
      </c>
      <c r="C1406" s="64" t="s">
        <v>104</v>
      </c>
      <c r="D1406" s="65">
        <v>80610</v>
      </c>
      <c r="E1406" s="66" t="s">
        <v>2130</v>
      </c>
      <c r="F1406" s="67" t="s">
        <v>101</v>
      </c>
      <c r="G1406" s="68">
        <v>3</v>
      </c>
      <c r="H1406" s="68">
        <v>1</v>
      </c>
      <c r="I1406" s="69">
        <v>3</v>
      </c>
      <c r="J1406" s="69">
        <v>73.89</v>
      </c>
      <c r="K1406" s="69">
        <v>26.68</v>
      </c>
      <c r="L1406" s="69">
        <v>301.70999999999998</v>
      </c>
      <c r="M1406" s="69">
        <v>301.70999999999998</v>
      </c>
      <c r="N1406" s="41"/>
    </row>
    <row r="1407" spans="1:14" x14ac:dyDescent="0.25">
      <c r="A1407" s="47" t="s">
        <v>4625</v>
      </c>
      <c r="B1407" s="63" t="s">
        <v>2131</v>
      </c>
      <c r="C1407" s="64" t="s">
        <v>104</v>
      </c>
      <c r="D1407" s="65">
        <v>80613</v>
      </c>
      <c r="E1407" s="66" t="s">
        <v>2132</v>
      </c>
      <c r="F1407" s="67" t="s">
        <v>101</v>
      </c>
      <c r="G1407" s="68">
        <v>3</v>
      </c>
      <c r="H1407" s="68">
        <v>1</v>
      </c>
      <c r="I1407" s="69">
        <v>3</v>
      </c>
      <c r="J1407" s="69">
        <v>165.96</v>
      </c>
      <c r="K1407" s="69">
        <v>10.67</v>
      </c>
      <c r="L1407" s="69">
        <v>529.89</v>
      </c>
      <c r="M1407" s="69">
        <v>529.89</v>
      </c>
      <c r="N1407" s="40"/>
    </row>
    <row r="1408" spans="1:14" x14ac:dyDescent="0.25">
      <c r="A1408" s="47" t="s">
        <v>4626</v>
      </c>
      <c r="B1408" s="63" t="s">
        <v>2133</v>
      </c>
      <c r="C1408" s="64" t="s">
        <v>104</v>
      </c>
      <c r="D1408" s="65">
        <v>80620</v>
      </c>
      <c r="E1408" s="66" t="s">
        <v>2134</v>
      </c>
      <c r="F1408" s="67" t="s">
        <v>101</v>
      </c>
      <c r="G1408" s="68">
        <v>3</v>
      </c>
      <c r="H1408" s="68">
        <v>1</v>
      </c>
      <c r="I1408" s="69">
        <v>3</v>
      </c>
      <c r="J1408" s="69">
        <v>12.95</v>
      </c>
      <c r="K1408" s="69">
        <v>4.45</v>
      </c>
      <c r="L1408" s="69">
        <v>52.2</v>
      </c>
      <c r="M1408" s="69">
        <v>52.2</v>
      </c>
      <c r="N1408" s="40"/>
    </row>
    <row r="1409" spans="1:14" x14ac:dyDescent="0.25">
      <c r="A1409" s="47" t="s">
        <v>4627</v>
      </c>
      <c r="B1409" s="78" t="s">
        <v>2135</v>
      </c>
      <c r="C1409" s="79"/>
      <c r="D1409" s="79"/>
      <c r="E1409" s="80" t="s">
        <v>1111</v>
      </c>
      <c r="F1409" s="79"/>
      <c r="G1409" s="81"/>
      <c r="H1409" s="81"/>
      <c r="I1409" s="81"/>
      <c r="J1409" s="81"/>
      <c r="K1409" s="81"/>
      <c r="L1409" s="82">
        <v>433.84</v>
      </c>
      <c r="M1409" s="82">
        <v>433.84</v>
      </c>
      <c r="N1409" s="40"/>
    </row>
    <row r="1410" spans="1:14" x14ac:dyDescent="0.25">
      <c r="A1410" s="47" t="s">
        <v>4628</v>
      </c>
      <c r="B1410" s="63" t="s">
        <v>2136</v>
      </c>
      <c r="C1410" s="64" t="s">
        <v>104</v>
      </c>
      <c r="D1410" s="65">
        <v>80927</v>
      </c>
      <c r="E1410" s="66" t="s">
        <v>2137</v>
      </c>
      <c r="F1410" s="67" t="s">
        <v>101</v>
      </c>
      <c r="G1410" s="68">
        <v>4</v>
      </c>
      <c r="H1410" s="68">
        <v>1</v>
      </c>
      <c r="I1410" s="69">
        <v>4</v>
      </c>
      <c r="J1410" s="69">
        <v>90.38</v>
      </c>
      <c r="K1410" s="69">
        <v>18.079999999999998</v>
      </c>
      <c r="L1410" s="69">
        <v>433.84</v>
      </c>
      <c r="M1410" s="69">
        <v>433.84</v>
      </c>
      <c r="N1410" s="40"/>
    </row>
    <row r="1411" spans="1:14" x14ac:dyDescent="0.25">
      <c r="A1411" s="47" t="s">
        <v>4629</v>
      </c>
      <c r="B1411" s="72" t="s">
        <v>2138</v>
      </c>
      <c r="C1411" s="73"/>
      <c r="D1411" s="73"/>
      <c r="E1411" s="74" t="s">
        <v>515</v>
      </c>
      <c r="F1411" s="73"/>
      <c r="G1411" s="75"/>
      <c r="H1411" s="75"/>
      <c r="I1411" s="75"/>
      <c r="J1411" s="75"/>
      <c r="K1411" s="75"/>
      <c r="L1411" s="76">
        <v>2407.39</v>
      </c>
      <c r="M1411" s="76">
        <v>2407.39</v>
      </c>
      <c r="N1411" s="40"/>
    </row>
    <row r="1412" spans="1:14" x14ac:dyDescent="0.25">
      <c r="A1412" s="47" t="s">
        <v>4630</v>
      </c>
      <c r="B1412" s="78" t="s">
        <v>2139</v>
      </c>
      <c r="C1412" s="79"/>
      <c r="D1412" s="79"/>
      <c r="E1412" s="80" t="s">
        <v>517</v>
      </c>
      <c r="F1412" s="79"/>
      <c r="G1412" s="81"/>
      <c r="H1412" s="81"/>
      <c r="I1412" s="81"/>
      <c r="J1412" s="81"/>
      <c r="K1412" s="81"/>
      <c r="L1412" s="82">
        <v>1221.52</v>
      </c>
      <c r="M1412" s="82">
        <v>1221.52</v>
      </c>
      <c r="N1412" s="40"/>
    </row>
    <row r="1413" spans="1:14" x14ac:dyDescent="0.25">
      <c r="A1413" s="47" t="s">
        <v>4631</v>
      </c>
      <c r="B1413" s="63" t="s">
        <v>2140</v>
      </c>
      <c r="C1413" s="64" t="s">
        <v>104</v>
      </c>
      <c r="D1413" s="65">
        <v>81003</v>
      </c>
      <c r="E1413" s="66" t="s">
        <v>519</v>
      </c>
      <c r="F1413" s="67" t="s">
        <v>123</v>
      </c>
      <c r="G1413" s="68">
        <v>24</v>
      </c>
      <c r="H1413" s="68">
        <v>1</v>
      </c>
      <c r="I1413" s="69">
        <v>24</v>
      </c>
      <c r="J1413" s="69">
        <v>3.34</v>
      </c>
      <c r="K1413" s="69">
        <v>3.56</v>
      </c>
      <c r="L1413" s="69">
        <v>165.6</v>
      </c>
      <c r="M1413" s="69">
        <v>165.6</v>
      </c>
      <c r="N1413" s="40"/>
    </row>
    <row r="1414" spans="1:14" x14ac:dyDescent="0.25">
      <c r="A1414" s="47" t="s">
        <v>4632</v>
      </c>
      <c r="B1414" s="63" t="s">
        <v>2141</v>
      </c>
      <c r="C1414" s="64" t="s">
        <v>104</v>
      </c>
      <c r="D1414" s="65">
        <v>81004</v>
      </c>
      <c r="E1414" s="66" t="s">
        <v>1471</v>
      </c>
      <c r="F1414" s="67" t="s">
        <v>123</v>
      </c>
      <c r="G1414" s="68">
        <v>14</v>
      </c>
      <c r="H1414" s="68">
        <v>1</v>
      </c>
      <c r="I1414" s="69">
        <v>14</v>
      </c>
      <c r="J1414" s="69">
        <v>8.14</v>
      </c>
      <c r="K1414" s="69">
        <v>3.82</v>
      </c>
      <c r="L1414" s="69">
        <v>167.44</v>
      </c>
      <c r="M1414" s="69">
        <v>167.44</v>
      </c>
      <c r="N1414" s="40"/>
    </row>
    <row r="1415" spans="1:14" x14ac:dyDescent="0.25">
      <c r="A1415" s="47" t="s">
        <v>4633</v>
      </c>
      <c r="B1415" s="63" t="s">
        <v>2142</v>
      </c>
      <c r="C1415" s="64" t="s">
        <v>104</v>
      </c>
      <c r="D1415" s="65">
        <v>81006</v>
      </c>
      <c r="E1415" s="66" t="s">
        <v>1118</v>
      </c>
      <c r="F1415" s="67" t="s">
        <v>123</v>
      </c>
      <c r="G1415" s="68">
        <v>9</v>
      </c>
      <c r="H1415" s="68">
        <v>1</v>
      </c>
      <c r="I1415" s="69">
        <v>9</v>
      </c>
      <c r="J1415" s="69">
        <v>12.61</v>
      </c>
      <c r="K1415" s="69">
        <v>6.61</v>
      </c>
      <c r="L1415" s="69">
        <v>172.98</v>
      </c>
      <c r="M1415" s="69">
        <v>172.98</v>
      </c>
      <c r="N1415" s="40"/>
    </row>
    <row r="1416" spans="1:14" x14ac:dyDescent="0.25">
      <c r="A1416" s="47" t="s">
        <v>4634</v>
      </c>
      <c r="B1416" s="63" t="s">
        <v>2143</v>
      </c>
      <c r="C1416" s="64" t="s">
        <v>104</v>
      </c>
      <c r="D1416" s="65">
        <v>81007</v>
      </c>
      <c r="E1416" s="66" t="s">
        <v>524</v>
      </c>
      <c r="F1416" s="67" t="s">
        <v>123</v>
      </c>
      <c r="G1416" s="68">
        <v>15</v>
      </c>
      <c r="H1416" s="68">
        <v>1</v>
      </c>
      <c r="I1416" s="69">
        <v>15</v>
      </c>
      <c r="J1416" s="69">
        <v>20.100000000000001</v>
      </c>
      <c r="K1416" s="69">
        <v>8.8000000000000007</v>
      </c>
      <c r="L1416" s="69">
        <v>433.5</v>
      </c>
      <c r="M1416" s="69">
        <v>433.5</v>
      </c>
      <c r="N1416" s="40"/>
    </row>
    <row r="1417" spans="1:14" x14ac:dyDescent="0.25">
      <c r="A1417" s="47" t="s">
        <v>4635</v>
      </c>
      <c r="B1417" s="63" t="s">
        <v>2144</v>
      </c>
      <c r="C1417" s="64" t="s">
        <v>104</v>
      </c>
      <c r="D1417" s="65">
        <v>81008</v>
      </c>
      <c r="E1417" s="66" t="s">
        <v>526</v>
      </c>
      <c r="F1417" s="67" t="s">
        <v>123</v>
      </c>
      <c r="G1417" s="68">
        <v>6</v>
      </c>
      <c r="H1417" s="68">
        <v>1</v>
      </c>
      <c r="I1417" s="69">
        <v>6</v>
      </c>
      <c r="J1417" s="69">
        <v>34.97</v>
      </c>
      <c r="K1417" s="69">
        <v>12.03</v>
      </c>
      <c r="L1417" s="69">
        <v>282</v>
      </c>
      <c r="M1417" s="69">
        <v>282</v>
      </c>
      <c r="N1417" s="40"/>
    </row>
    <row r="1418" spans="1:14" x14ac:dyDescent="0.25">
      <c r="A1418" s="47" t="s">
        <v>4636</v>
      </c>
      <c r="B1418" s="78" t="s">
        <v>2145</v>
      </c>
      <c r="C1418" s="79"/>
      <c r="D1418" s="79"/>
      <c r="E1418" s="80" t="s">
        <v>1120</v>
      </c>
      <c r="F1418" s="79"/>
      <c r="G1418" s="81"/>
      <c r="H1418" s="81"/>
      <c r="I1418" s="81"/>
      <c r="J1418" s="81"/>
      <c r="K1418" s="81"/>
      <c r="L1418" s="82">
        <v>90.36</v>
      </c>
      <c r="M1418" s="82">
        <v>90.36</v>
      </c>
      <c r="N1418" s="40"/>
    </row>
    <row r="1419" spans="1:14" x14ac:dyDescent="0.25">
      <c r="A1419" s="47" t="s">
        <v>4637</v>
      </c>
      <c r="B1419" s="63" t="s">
        <v>2146</v>
      </c>
      <c r="C1419" s="64" t="s">
        <v>104</v>
      </c>
      <c r="D1419" s="65">
        <v>81067</v>
      </c>
      <c r="E1419" s="66" t="s">
        <v>1762</v>
      </c>
      <c r="F1419" s="67" t="s">
        <v>101</v>
      </c>
      <c r="G1419" s="68">
        <v>8</v>
      </c>
      <c r="H1419" s="68">
        <v>1</v>
      </c>
      <c r="I1419" s="69">
        <v>8</v>
      </c>
      <c r="J1419" s="69">
        <v>1.9</v>
      </c>
      <c r="K1419" s="69">
        <v>2.66</v>
      </c>
      <c r="L1419" s="69">
        <v>36.479999999999997</v>
      </c>
      <c r="M1419" s="69">
        <v>36.479999999999997</v>
      </c>
      <c r="N1419" s="40"/>
    </row>
    <row r="1420" spans="1:14" x14ac:dyDescent="0.3">
      <c r="A1420" s="47" t="s">
        <v>4638</v>
      </c>
      <c r="B1420" s="63" t="s">
        <v>2147</v>
      </c>
      <c r="C1420" s="64" t="s">
        <v>104</v>
      </c>
      <c r="D1420" s="65">
        <v>81069</v>
      </c>
      <c r="E1420" s="66" t="s">
        <v>1124</v>
      </c>
      <c r="F1420" s="67" t="s">
        <v>101</v>
      </c>
      <c r="G1420" s="68">
        <v>6</v>
      </c>
      <c r="H1420" s="68">
        <v>1</v>
      </c>
      <c r="I1420" s="69">
        <v>6</v>
      </c>
      <c r="J1420" s="69">
        <v>4.84</v>
      </c>
      <c r="K1420" s="69">
        <v>4.1399999999999997</v>
      </c>
      <c r="L1420" s="69">
        <v>53.88</v>
      </c>
      <c r="M1420" s="69">
        <v>53.88</v>
      </c>
      <c r="N1420" s="41"/>
    </row>
    <row r="1421" spans="1:14" x14ac:dyDescent="0.25">
      <c r="A1421" s="47" t="s">
        <v>4639</v>
      </c>
      <c r="B1421" s="78" t="s">
        <v>2148</v>
      </c>
      <c r="C1421" s="79"/>
      <c r="D1421" s="79"/>
      <c r="E1421" s="80" t="s">
        <v>528</v>
      </c>
      <c r="F1421" s="79"/>
      <c r="G1421" s="81"/>
      <c r="H1421" s="81"/>
      <c r="I1421" s="81"/>
      <c r="J1421" s="81"/>
      <c r="K1421" s="81"/>
      <c r="L1421" s="82">
        <v>62.309999999999995</v>
      </c>
      <c r="M1421" s="82">
        <v>62.309999999999995</v>
      </c>
      <c r="N1421" s="40"/>
    </row>
    <row r="1422" spans="1:14" x14ac:dyDescent="0.25">
      <c r="A1422" s="47" t="s">
        <v>4640</v>
      </c>
      <c r="B1422" s="83" t="s">
        <v>5504</v>
      </c>
      <c r="C1422" s="64" t="s">
        <v>104</v>
      </c>
      <c r="D1422" s="65">
        <v>81102</v>
      </c>
      <c r="E1422" s="70" t="s">
        <v>530</v>
      </c>
      <c r="F1422" s="84" t="s">
        <v>101</v>
      </c>
      <c r="G1422" s="68">
        <v>3</v>
      </c>
      <c r="H1422" s="68">
        <v>1</v>
      </c>
      <c r="I1422" s="85">
        <v>3</v>
      </c>
      <c r="J1422" s="69">
        <v>0.8</v>
      </c>
      <c r="K1422" s="69">
        <v>2.66</v>
      </c>
      <c r="L1422" s="69">
        <v>10.38</v>
      </c>
      <c r="M1422" s="69">
        <v>10.38</v>
      </c>
      <c r="N1422" s="40"/>
    </row>
    <row r="1423" spans="1:14" x14ac:dyDescent="0.25">
      <c r="A1423" s="47" t="s">
        <v>4641</v>
      </c>
      <c r="B1423" s="63" t="s">
        <v>2149</v>
      </c>
      <c r="C1423" s="64" t="s">
        <v>104</v>
      </c>
      <c r="D1423" s="65">
        <v>81132</v>
      </c>
      <c r="E1423" s="66" t="s">
        <v>532</v>
      </c>
      <c r="F1423" s="67" t="s">
        <v>101</v>
      </c>
      <c r="G1423" s="68">
        <v>2</v>
      </c>
      <c r="H1423" s="68">
        <v>1</v>
      </c>
      <c r="I1423" s="69">
        <v>2</v>
      </c>
      <c r="J1423" s="69">
        <v>4.54</v>
      </c>
      <c r="K1423" s="69">
        <v>4.45</v>
      </c>
      <c r="L1423" s="69">
        <v>17.98</v>
      </c>
      <c r="M1423" s="69">
        <v>17.98</v>
      </c>
      <c r="N1423" s="40"/>
    </row>
    <row r="1424" spans="1:14" x14ac:dyDescent="0.25">
      <c r="A1424" s="47" t="s">
        <v>4642</v>
      </c>
      <c r="B1424" s="63" t="s">
        <v>2150</v>
      </c>
      <c r="C1424" s="64" t="s">
        <v>104</v>
      </c>
      <c r="D1424" s="65">
        <v>81105</v>
      </c>
      <c r="E1424" s="66" t="s">
        <v>2151</v>
      </c>
      <c r="F1424" s="67" t="s">
        <v>101</v>
      </c>
      <c r="G1424" s="68">
        <v>2</v>
      </c>
      <c r="H1424" s="68">
        <v>1</v>
      </c>
      <c r="I1424" s="69">
        <v>2</v>
      </c>
      <c r="J1424" s="69">
        <v>5.01</v>
      </c>
      <c r="K1424" s="69">
        <v>4.1399999999999997</v>
      </c>
      <c r="L1424" s="69">
        <v>18.3</v>
      </c>
      <c r="M1424" s="69">
        <v>18.3</v>
      </c>
      <c r="N1424" s="40"/>
    </row>
    <row r="1425" spans="1:14" x14ac:dyDescent="0.25">
      <c r="A1425" s="47" t="s">
        <v>4643</v>
      </c>
      <c r="B1425" s="63" t="s">
        <v>2152</v>
      </c>
      <c r="C1425" s="64" t="s">
        <v>104</v>
      </c>
      <c r="D1425" s="65">
        <v>81106</v>
      </c>
      <c r="E1425" s="66" t="s">
        <v>536</v>
      </c>
      <c r="F1425" s="67" t="s">
        <v>101</v>
      </c>
      <c r="G1425" s="68">
        <v>1</v>
      </c>
      <c r="H1425" s="68">
        <v>1</v>
      </c>
      <c r="I1425" s="69">
        <v>1</v>
      </c>
      <c r="J1425" s="69">
        <v>11.51</v>
      </c>
      <c r="K1425" s="69">
        <v>4.1399999999999997</v>
      </c>
      <c r="L1425" s="69">
        <v>15.65</v>
      </c>
      <c r="M1425" s="69">
        <v>15.65</v>
      </c>
      <c r="N1425" s="40"/>
    </row>
    <row r="1426" spans="1:14" x14ac:dyDescent="0.25">
      <c r="A1426" s="47" t="s">
        <v>4644</v>
      </c>
      <c r="B1426" s="78" t="s">
        <v>2153</v>
      </c>
      <c r="C1426" s="79"/>
      <c r="D1426" s="79"/>
      <c r="E1426" s="80" t="s">
        <v>540</v>
      </c>
      <c r="F1426" s="79"/>
      <c r="G1426" s="81"/>
      <c r="H1426" s="81"/>
      <c r="I1426" s="81"/>
      <c r="J1426" s="81"/>
      <c r="K1426" s="81"/>
      <c r="L1426" s="82">
        <v>244.57</v>
      </c>
      <c r="M1426" s="82">
        <v>244.57</v>
      </c>
      <c r="N1426" s="40"/>
    </row>
    <row r="1427" spans="1:14" ht="24" x14ac:dyDescent="0.3">
      <c r="A1427" s="47" t="s">
        <v>4645</v>
      </c>
      <c r="B1427" s="63" t="s">
        <v>2154</v>
      </c>
      <c r="C1427" s="64" t="s">
        <v>170</v>
      </c>
      <c r="D1427" s="65">
        <v>96662</v>
      </c>
      <c r="E1427" s="70" t="s">
        <v>3203</v>
      </c>
      <c r="F1427" s="67" t="s">
        <v>101</v>
      </c>
      <c r="G1427" s="68">
        <v>8</v>
      </c>
      <c r="H1427" s="68">
        <v>1</v>
      </c>
      <c r="I1427" s="69">
        <v>8</v>
      </c>
      <c r="J1427" s="69">
        <v>4.88</v>
      </c>
      <c r="K1427" s="69">
        <v>2.4900000000000002</v>
      </c>
      <c r="L1427" s="69">
        <v>58.96</v>
      </c>
      <c r="M1427" s="69">
        <v>58.96</v>
      </c>
      <c r="N1427" s="41"/>
    </row>
    <row r="1428" spans="1:14" x14ac:dyDescent="0.25">
      <c r="A1428" s="47" t="s">
        <v>4646</v>
      </c>
      <c r="B1428" s="63" t="s">
        <v>2155</v>
      </c>
      <c r="C1428" s="64" t="s">
        <v>104</v>
      </c>
      <c r="D1428" s="65">
        <v>81165</v>
      </c>
      <c r="E1428" s="66" t="s">
        <v>2156</v>
      </c>
      <c r="F1428" s="67" t="s">
        <v>101</v>
      </c>
      <c r="G1428" s="68">
        <v>6</v>
      </c>
      <c r="H1428" s="68">
        <v>1</v>
      </c>
      <c r="I1428" s="69">
        <v>6</v>
      </c>
      <c r="J1428" s="69">
        <v>5.66</v>
      </c>
      <c r="K1428" s="69">
        <v>5.33</v>
      </c>
      <c r="L1428" s="69">
        <v>65.94</v>
      </c>
      <c r="M1428" s="69">
        <v>65.94</v>
      </c>
      <c r="N1428" s="40"/>
    </row>
    <row r="1429" spans="1:14" x14ac:dyDescent="0.25">
      <c r="A1429" s="47" t="s">
        <v>4647</v>
      </c>
      <c r="B1429" s="63" t="s">
        <v>2157</v>
      </c>
      <c r="C1429" s="64" t="s">
        <v>104</v>
      </c>
      <c r="D1429" s="65">
        <v>81166</v>
      </c>
      <c r="E1429" s="66" t="s">
        <v>546</v>
      </c>
      <c r="F1429" s="67" t="s">
        <v>101</v>
      </c>
      <c r="G1429" s="68">
        <v>3</v>
      </c>
      <c r="H1429" s="68">
        <v>1</v>
      </c>
      <c r="I1429" s="69">
        <v>3</v>
      </c>
      <c r="J1429" s="69">
        <v>12.89</v>
      </c>
      <c r="K1429" s="69">
        <v>5.48</v>
      </c>
      <c r="L1429" s="69">
        <v>55.11</v>
      </c>
      <c r="M1429" s="69">
        <v>55.11</v>
      </c>
      <c r="N1429" s="40"/>
    </row>
    <row r="1430" spans="1:14" x14ac:dyDescent="0.25">
      <c r="A1430" s="47" t="s">
        <v>4648</v>
      </c>
      <c r="B1430" s="63" t="s">
        <v>2158</v>
      </c>
      <c r="C1430" s="64" t="s">
        <v>104</v>
      </c>
      <c r="D1430" s="65">
        <v>81181</v>
      </c>
      <c r="E1430" s="66" t="s">
        <v>2159</v>
      </c>
      <c r="F1430" s="67" t="s">
        <v>101</v>
      </c>
      <c r="G1430" s="68">
        <v>2</v>
      </c>
      <c r="H1430" s="68">
        <v>1</v>
      </c>
      <c r="I1430" s="69">
        <v>2</v>
      </c>
      <c r="J1430" s="69">
        <v>7.89</v>
      </c>
      <c r="K1430" s="69">
        <v>4.1399999999999997</v>
      </c>
      <c r="L1430" s="69">
        <v>24.06</v>
      </c>
      <c r="M1430" s="69">
        <v>24.06</v>
      </c>
      <c r="N1430" s="40"/>
    </row>
    <row r="1431" spans="1:14" x14ac:dyDescent="0.25">
      <c r="A1431" s="47" t="s">
        <v>4649</v>
      </c>
      <c r="B1431" s="63" t="s">
        <v>2160</v>
      </c>
      <c r="C1431" s="64" t="s">
        <v>104</v>
      </c>
      <c r="D1431" s="65">
        <v>81182</v>
      </c>
      <c r="E1431" s="66" t="s">
        <v>2161</v>
      </c>
      <c r="F1431" s="67" t="s">
        <v>101</v>
      </c>
      <c r="G1431" s="68">
        <v>3</v>
      </c>
      <c r="H1431" s="68">
        <v>1</v>
      </c>
      <c r="I1431" s="69">
        <v>3</v>
      </c>
      <c r="J1431" s="69">
        <v>9.36</v>
      </c>
      <c r="K1431" s="69">
        <v>4.1399999999999997</v>
      </c>
      <c r="L1431" s="69">
        <v>40.5</v>
      </c>
      <c r="M1431" s="69">
        <v>40.5</v>
      </c>
      <c r="N1431" s="40"/>
    </row>
    <row r="1432" spans="1:14" x14ac:dyDescent="0.25">
      <c r="A1432" s="47" t="s">
        <v>4650</v>
      </c>
      <c r="B1432" s="78" t="s">
        <v>2162</v>
      </c>
      <c r="C1432" s="79"/>
      <c r="D1432" s="79"/>
      <c r="E1432" s="80" t="s">
        <v>548</v>
      </c>
      <c r="F1432" s="79"/>
      <c r="G1432" s="81"/>
      <c r="H1432" s="81"/>
      <c r="I1432" s="81"/>
      <c r="J1432" s="81"/>
      <c r="K1432" s="81"/>
      <c r="L1432" s="82">
        <v>324.3</v>
      </c>
      <c r="M1432" s="82">
        <v>324.3</v>
      </c>
      <c r="N1432" s="40"/>
    </row>
    <row r="1433" spans="1:14" x14ac:dyDescent="0.25">
      <c r="A1433" s="47" t="s">
        <v>4651</v>
      </c>
      <c r="B1433" s="63" t="s">
        <v>2163</v>
      </c>
      <c r="C1433" s="64" t="s">
        <v>104</v>
      </c>
      <c r="D1433" s="65">
        <v>81303</v>
      </c>
      <c r="E1433" s="66" t="s">
        <v>2164</v>
      </c>
      <c r="F1433" s="67" t="s">
        <v>101</v>
      </c>
      <c r="G1433" s="68">
        <v>1</v>
      </c>
      <c r="H1433" s="68">
        <v>1</v>
      </c>
      <c r="I1433" s="69">
        <v>1</v>
      </c>
      <c r="J1433" s="69">
        <v>4.87</v>
      </c>
      <c r="K1433" s="69">
        <v>5.33</v>
      </c>
      <c r="L1433" s="69">
        <v>10.199999999999999</v>
      </c>
      <c r="M1433" s="69">
        <v>10.199999999999999</v>
      </c>
      <c r="N1433" s="40"/>
    </row>
    <row r="1434" spans="1:14" ht="24" x14ac:dyDescent="0.3">
      <c r="A1434" s="47" t="s">
        <v>4652</v>
      </c>
      <c r="B1434" s="63" t="s">
        <v>2165</v>
      </c>
      <c r="C1434" s="64" t="s">
        <v>170</v>
      </c>
      <c r="D1434" s="65">
        <v>89481</v>
      </c>
      <c r="E1434" s="66" t="s">
        <v>550</v>
      </c>
      <c r="F1434" s="67" t="s">
        <v>101</v>
      </c>
      <c r="G1434" s="68">
        <v>12</v>
      </c>
      <c r="H1434" s="68">
        <v>1</v>
      </c>
      <c r="I1434" s="69">
        <v>12</v>
      </c>
      <c r="J1434" s="69">
        <v>2.2799999999999998</v>
      </c>
      <c r="K1434" s="69">
        <v>2.04</v>
      </c>
      <c r="L1434" s="69">
        <v>51.84</v>
      </c>
      <c r="M1434" s="69">
        <v>51.84</v>
      </c>
      <c r="N1434" s="41"/>
    </row>
    <row r="1435" spans="1:14" x14ac:dyDescent="0.25">
      <c r="A1435" s="47" t="s">
        <v>4653</v>
      </c>
      <c r="B1435" s="63" t="s">
        <v>2166</v>
      </c>
      <c r="C1435" s="64" t="s">
        <v>104</v>
      </c>
      <c r="D1435" s="65">
        <v>81322</v>
      </c>
      <c r="E1435" s="66" t="s">
        <v>552</v>
      </c>
      <c r="F1435" s="67" t="s">
        <v>101</v>
      </c>
      <c r="G1435" s="68">
        <v>6</v>
      </c>
      <c r="H1435" s="68">
        <v>1</v>
      </c>
      <c r="I1435" s="69">
        <v>6</v>
      </c>
      <c r="J1435" s="69">
        <v>1.8</v>
      </c>
      <c r="K1435" s="69">
        <v>5.33</v>
      </c>
      <c r="L1435" s="69">
        <v>42.78</v>
      </c>
      <c r="M1435" s="69">
        <v>42.78</v>
      </c>
      <c r="N1435" s="40"/>
    </row>
    <row r="1436" spans="1:14" x14ac:dyDescent="0.25">
      <c r="A1436" s="47" t="s">
        <v>4654</v>
      </c>
      <c r="B1436" s="63" t="s">
        <v>2167</v>
      </c>
      <c r="C1436" s="64" t="s">
        <v>104</v>
      </c>
      <c r="D1436" s="65">
        <v>81324</v>
      </c>
      <c r="E1436" s="66" t="s">
        <v>1134</v>
      </c>
      <c r="F1436" s="67" t="s">
        <v>101</v>
      </c>
      <c r="G1436" s="68">
        <v>4</v>
      </c>
      <c r="H1436" s="68">
        <v>1</v>
      </c>
      <c r="I1436" s="69">
        <v>4</v>
      </c>
      <c r="J1436" s="69">
        <v>4.84</v>
      </c>
      <c r="K1436" s="69">
        <v>8.2899999999999991</v>
      </c>
      <c r="L1436" s="69">
        <v>52.52</v>
      </c>
      <c r="M1436" s="69">
        <v>52.52</v>
      </c>
      <c r="N1436" s="40"/>
    </row>
    <row r="1437" spans="1:14" x14ac:dyDescent="0.25">
      <c r="A1437" s="47" t="s">
        <v>4655</v>
      </c>
      <c r="B1437" s="63" t="s">
        <v>2168</v>
      </c>
      <c r="C1437" s="64" t="s">
        <v>104</v>
      </c>
      <c r="D1437" s="65">
        <v>81325</v>
      </c>
      <c r="E1437" s="66" t="s">
        <v>2169</v>
      </c>
      <c r="F1437" s="67" t="s">
        <v>101</v>
      </c>
      <c r="G1437" s="68">
        <v>2</v>
      </c>
      <c r="H1437" s="68">
        <v>1</v>
      </c>
      <c r="I1437" s="69">
        <v>2</v>
      </c>
      <c r="J1437" s="69">
        <v>20.95</v>
      </c>
      <c r="K1437" s="69">
        <v>8.2899999999999991</v>
      </c>
      <c r="L1437" s="69">
        <v>58.48</v>
      </c>
      <c r="M1437" s="69">
        <v>58.48</v>
      </c>
      <c r="N1437" s="40"/>
    </row>
    <row r="1438" spans="1:14" x14ac:dyDescent="0.25">
      <c r="A1438" s="47" t="s">
        <v>4656</v>
      </c>
      <c r="B1438" s="63" t="s">
        <v>2170</v>
      </c>
      <c r="C1438" s="64" t="s">
        <v>104</v>
      </c>
      <c r="D1438" s="65">
        <v>81369</v>
      </c>
      <c r="E1438" s="66" t="s">
        <v>557</v>
      </c>
      <c r="F1438" s="67" t="s">
        <v>101</v>
      </c>
      <c r="G1438" s="68">
        <v>12</v>
      </c>
      <c r="H1438" s="68">
        <v>1</v>
      </c>
      <c r="I1438" s="69">
        <v>12</v>
      </c>
      <c r="J1438" s="69">
        <v>5.66</v>
      </c>
      <c r="K1438" s="69">
        <v>3.38</v>
      </c>
      <c r="L1438" s="69">
        <v>108.48</v>
      </c>
      <c r="M1438" s="69">
        <v>108.48</v>
      </c>
      <c r="N1438" s="40"/>
    </row>
    <row r="1439" spans="1:14" x14ac:dyDescent="0.25">
      <c r="A1439" s="47" t="s">
        <v>4657</v>
      </c>
      <c r="B1439" s="78" t="s">
        <v>2171</v>
      </c>
      <c r="C1439" s="79"/>
      <c r="D1439" s="79"/>
      <c r="E1439" s="80" t="s">
        <v>559</v>
      </c>
      <c r="F1439" s="79"/>
      <c r="G1439" s="81"/>
      <c r="H1439" s="81"/>
      <c r="I1439" s="81"/>
      <c r="J1439" s="81"/>
      <c r="K1439" s="81"/>
      <c r="L1439" s="82">
        <v>254.82999999999998</v>
      </c>
      <c r="M1439" s="82">
        <v>254.82999999999998</v>
      </c>
      <c r="N1439" s="40"/>
    </row>
    <row r="1440" spans="1:14" x14ac:dyDescent="0.25">
      <c r="A1440" s="47" t="s">
        <v>4658</v>
      </c>
      <c r="B1440" s="63" t="s">
        <v>2172</v>
      </c>
      <c r="C1440" s="64" t="s">
        <v>104</v>
      </c>
      <c r="D1440" s="65">
        <v>81402</v>
      </c>
      <c r="E1440" s="66" t="s">
        <v>561</v>
      </c>
      <c r="F1440" s="67" t="s">
        <v>101</v>
      </c>
      <c r="G1440" s="68">
        <v>3</v>
      </c>
      <c r="H1440" s="68">
        <v>1</v>
      </c>
      <c r="I1440" s="69">
        <v>3</v>
      </c>
      <c r="J1440" s="69">
        <v>1.1299999999999999</v>
      </c>
      <c r="K1440" s="69">
        <v>5.62</v>
      </c>
      <c r="L1440" s="69">
        <v>20.25</v>
      </c>
      <c r="M1440" s="69">
        <v>20.25</v>
      </c>
      <c r="N1440" s="40"/>
    </row>
    <row r="1441" spans="1:14" x14ac:dyDescent="0.25">
      <c r="A1441" s="47" t="s">
        <v>4659</v>
      </c>
      <c r="B1441" s="63" t="s">
        <v>2173</v>
      </c>
      <c r="C1441" s="64" t="s">
        <v>104</v>
      </c>
      <c r="D1441" s="65">
        <v>81403</v>
      </c>
      <c r="E1441" s="66" t="s">
        <v>563</v>
      </c>
      <c r="F1441" s="67" t="s">
        <v>101</v>
      </c>
      <c r="G1441" s="68">
        <v>4</v>
      </c>
      <c r="H1441" s="68">
        <v>1</v>
      </c>
      <c r="I1441" s="69">
        <v>4</v>
      </c>
      <c r="J1441" s="69">
        <v>3.74</v>
      </c>
      <c r="K1441" s="69">
        <v>5.62</v>
      </c>
      <c r="L1441" s="69">
        <v>37.44</v>
      </c>
      <c r="M1441" s="69">
        <v>37.44</v>
      </c>
      <c r="N1441" s="40"/>
    </row>
    <row r="1442" spans="1:14" x14ac:dyDescent="0.25">
      <c r="A1442" s="47" t="s">
        <v>4660</v>
      </c>
      <c r="B1442" s="63" t="s">
        <v>2174</v>
      </c>
      <c r="C1442" s="64" t="s">
        <v>104</v>
      </c>
      <c r="D1442" s="65">
        <v>81406</v>
      </c>
      <c r="E1442" s="66" t="s">
        <v>565</v>
      </c>
      <c r="F1442" s="67" t="s">
        <v>101</v>
      </c>
      <c r="G1442" s="68">
        <v>4</v>
      </c>
      <c r="H1442" s="68">
        <v>1</v>
      </c>
      <c r="I1442" s="69">
        <v>4</v>
      </c>
      <c r="J1442" s="69">
        <v>23.94</v>
      </c>
      <c r="K1442" s="69">
        <v>8.89</v>
      </c>
      <c r="L1442" s="69">
        <v>131.32</v>
      </c>
      <c r="M1442" s="69">
        <v>131.32</v>
      </c>
      <c r="N1442" s="40"/>
    </row>
    <row r="1443" spans="1:14" x14ac:dyDescent="0.25">
      <c r="A1443" s="47" t="s">
        <v>4661</v>
      </c>
      <c r="B1443" s="63" t="s">
        <v>2175</v>
      </c>
      <c r="C1443" s="64" t="s">
        <v>104</v>
      </c>
      <c r="D1443" s="65">
        <v>81407</v>
      </c>
      <c r="E1443" s="66" t="s">
        <v>570</v>
      </c>
      <c r="F1443" s="67" t="s">
        <v>101</v>
      </c>
      <c r="G1443" s="68">
        <v>1</v>
      </c>
      <c r="H1443" s="68">
        <v>1</v>
      </c>
      <c r="I1443" s="69">
        <v>1</v>
      </c>
      <c r="J1443" s="69">
        <v>52.48</v>
      </c>
      <c r="K1443" s="69">
        <v>13.34</v>
      </c>
      <c r="L1443" s="69">
        <v>65.819999999999993</v>
      </c>
      <c r="M1443" s="69">
        <v>65.819999999999993</v>
      </c>
      <c r="N1443" s="40"/>
    </row>
    <row r="1444" spans="1:14" x14ac:dyDescent="0.25">
      <c r="A1444" s="47" t="s">
        <v>4662</v>
      </c>
      <c r="B1444" s="78" t="s">
        <v>2176</v>
      </c>
      <c r="C1444" s="79"/>
      <c r="D1444" s="79"/>
      <c r="E1444" s="80" t="s">
        <v>1142</v>
      </c>
      <c r="F1444" s="79"/>
      <c r="G1444" s="81"/>
      <c r="H1444" s="81"/>
      <c r="I1444" s="81"/>
      <c r="J1444" s="81"/>
      <c r="K1444" s="81"/>
      <c r="L1444" s="82">
        <v>209.5</v>
      </c>
      <c r="M1444" s="82">
        <v>209.5</v>
      </c>
      <c r="N1444" s="40"/>
    </row>
    <row r="1445" spans="1:14" x14ac:dyDescent="0.25">
      <c r="A1445" s="47" t="s">
        <v>4663</v>
      </c>
      <c r="B1445" s="63" t="s">
        <v>2177</v>
      </c>
      <c r="C1445" s="64" t="s">
        <v>104</v>
      </c>
      <c r="D1445" s="65">
        <v>81501</v>
      </c>
      <c r="E1445" s="66" t="s">
        <v>603</v>
      </c>
      <c r="F1445" s="67" t="s">
        <v>101</v>
      </c>
      <c r="G1445" s="68">
        <v>2</v>
      </c>
      <c r="H1445" s="68">
        <v>1</v>
      </c>
      <c r="I1445" s="69">
        <v>2</v>
      </c>
      <c r="J1445" s="69">
        <v>55.66</v>
      </c>
      <c r="K1445" s="69">
        <v>0</v>
      </c>
      <c r="L1445" s="69">
        <v>111.32</v>
      </c>
      <c r="M1445" s="69">
        <v>111.32</v>
      </c>
      <c r="N1445" s="40"/>
    </row>
    <row r="1446" spans="1:14" x14ac:dyDescent="0.25">
      <c r="A1446" s="47" t="s">
        <v>4664</v>
      </c>
      <c r="B1446" s="63" t="s">
        <v>2178</v>
      </c>
      <c r="C1446" s="64" t="s">
        <v>104</v>
      </c>
      <c r="D1446" s="65">
        <v>81504</v>
      </c>
      <c r="E1446" s="66" t="s">
        <v>605</v>
      </c>
      <c r="F1446" s="67" t="s">
        <v>101</v>
      </c>
      <c r="G1446" s="68">
        <v>2</v>
      </c>
      <c r="H1446" s="68">
        <v>1</v>
      </c>
      <c r="I1446" s="69">
        <v>2</v>
      </c>
      <c r="J1446" s="69">
        <v>49.09</v>
      </c>
      <c r="K1446" s="69">
        <v>0</v>
      </c>
      <c r="L1446" s="69">
        <v>98.18</v>
      </c>
      <c r="M1446" s="69">
        <v>98.18</v>
      </c>
      <c r="N1446" s="40"/>
    </row>
    <row r="1447" spans="1:14" x14ac:dyDescent="0.25">
      <c r="A1447" s="47" t="s">
        <v>4665</v>
      </c>
      <c r="B1447" s="72" t="s">
        <v>2179</v>
      </c>
      <c r="C1447" s="73"/>
      <c r="D1447" s="73"/>
      <c r="E1447" s="74" t="s">
        <v>576</v>
      </c>
      <c r="F1447" s="73"/>
      <c r="G1447" s="75"/>
      <c r="H1447" s="75"/>
      <c r="I1447" s="75"/>
      <c r="J1447" s="75"/>
      <c r="K1447" s="75"/>
      <c r="L1447" s="76">
        <v>3959.8</v>
      </c>
      <c r="M1447" s="76">
        <v>3959.8</v>
      </c>
      <c r="N1447" s="40"/>
    </row>
    <row r="1448" spans="1:14" x14ac:dyDescent="0.25">
      <c r="A1448" s="47" t="s">
        <v>4666</v>
      </c>
      <c r="B1448" s="78" t="s">
        <v>2180</v>
      </c>
      <c r="C1448" s="79"/>
      <c r="D1448" s="79"/>
      <c r="E1448" s="80" t="s">
        <v>1147</v>
      </c>
      <c r="F1448" s="79"/>
      <c r="G1448" s="81"/>
      <c r="H1448" s="81"/>
      <c r="I1448" s="81"/>
      <c r="J1448" s="81"/>
      <c r="K1448" s="81"/>
      <c r="L1448" s="82">
        <v>362.99999999999994</v>
      </c>
      <c r="M1448" s="82">
        <v>362.99999999999994</v>
      </c>
      <c r="N1448" s="40"/>
    </row>
    <row r="1449" spans="1:14" ht="24" x14ac:dyDescent="0.3">
      <c r="A1449" s="47" t="s">
        <v>4667</v>
      </c>
      <c r="B1449" s="63" t="s">
        <v>2181</v>
      </c>
      <c r="C1449" s="64" t="s">
        <v>170</v>
      </c>
      <c r="D1449" s="65">
        <v>89491</v>
      </c>
      <c r="E1449" s="70" t="s">
        <v>3214</v>
      </c>
      <c r="F1449" s="67" t="s">
        <v>101</v>
      </c>
      <c r="G1449" s="68">
        <v>2</v>
      </c>
      <c r="H1449" s="68">
        <v>1</v>
      </c>
      <c r="I1449" s="69">
        <v>2</v>
      </c>
      <c r="J1449" s="69">
        <v>66.59</v>
      </c>
      <c r="K1449" s="69">
        <v>9.76</v>
      </c>
      <c r="L1449" s="69">
        <v>152.69999999999999</v>
      </c>
      <c r="M1449" s="69">
        <v>152.69999999999999</v>
      </c>
      <c r="N1449" s="41"/>
    </row>
    <row r="1450" spans="1:14" x14ac:dyDescent="0.25">
      <c r="A1450" s="47" t="s">
        <v>4668</v>
      </c>
      <c r="B1450" s="63" t="s">
        <v>2182</v>
      </c>
      <c r="C1450" s="64" t="s">
        <v>104</v>
      </c>
      <c r="D1450" s="65">
        <v>81696</v>
      </c>
      <c r="E1450" s="66" t="s">
        <v>1151</v>
      </c>
      <c r="F1450" s="67" t="s">
        <v>123</v>
      </c>
      <c r="G1450" s="68">
        <v>2</v>
      </c>
      <c r="H1450" s="68">
        <v>1</v>
      </c>
      <c r="I1450" s="69">
        <v>2</v>
      </c>
      <c r="J1450" s="69">
        <v>32.200000000000003</v>
      </c>
      <c r="K1450" s="69">
        <v>16.600000000000001</v>
      </c>
      <c r="L1450" s="69">
        <v>97.6</v>
      </c>
      <c r="M1450" s="69">
        <v>97.6</v>
      </c>
      <c r="N1450" s="40"/>
    </row>
    <row r="1451" spans="1:14" x14ac:dyDescent="0.25">
      <c r="A1451" s="47" t="s">
        <v>4669</v>
      </c>
      <c r="B1451" s="63" t="s">
        <v>2183</v>
      </c>
      <c r="C1451" s="64" t="s">
        <v>104</v>
      </c>
      <c r="D1451" s="65">
        <v>81791</v>
      </c>
      <c r="E1451" s="66" t="s">
        <v>1153</v>
      </c>
      <c r="F1451" s="67" t="s">
        <v>101</v>
      </c>
      <c r="G1451" s="68">
        <v>2</v>
      </c>
      <c r="H1451" s="68">
        <v>1</v>
      </c>
      <c r="I1451" s="69">
        <v>2</v>
      </c>
      <c r="J1451" s="69">
        <v>5.28</v>
      </c>
      <c r="K1451" s="69">
        <v>2.37</v>
      </c>
      <c r="L1451" s="69">
        <v>15.3</v>
      </c>
      <c r="M1451" s="69">
        <v>15.3</v>
      </c>
      <c r="N1451" s="40"/>
    </row>
    <row r="1452" spans="1:14" x14ac:dyDescent="0.25">
      <c r="A1452" s="47" t="s">
        <v>4670</v>
      </c>
      <c r="B1452" s="63" t="s">
        <v>2184</v>
      </c>
      <c r="C1452" s="64" t="s">
        <v>104</v>
      </c>
      <c r="D1452" s="65">
        <v>81681</v>
      </c>
      <c r="E1452" s="66" t="s">
        <v>1799</v>
      </c>
      <c r="F1452" s="67" t="s">
        <v>101</v>
      </c>
      <c r="G1452" s="68">
        <v>2</v>
      </c>
      <c r="H1452" s="68">
        <v>1</v>
      </c>
      <c r="I1452" s="69">
        <v>2</v>
      </c>
      <c r="J1452" s="69">
        <v>8.15</v>
      </c>
      <c r="K1452" s="69">
        <v>6.52</v>
      </c>
      <c r="L1452" s="69">
        <v>29.34</v>
      </c>
      <c r="M1452" s="69">
        <v>29.34</v>
      </c>
      <c r="N1452" s="40"/>
    </row>
    <row r="1453" spans="1:14" x14ac:dyDescent="0.25">
      <c r="A1453" s="47" t="s">
        <v>4671</v>
      </c>
      <c r="B1453" s="63" t="s">
        <v>2185</v>
      </c>
      <c r="C1453" s="64" t="s">
        <v>104</v>
      </c>
      <c r="D1453" s="65">
        <v>81695</v>
      </c>
      <c r="E1453" s="66" t="s">
        <v>1797</v>
      </c>
      <c r="F1453" s="67" t="s">
        <v>123</v>
      </c>
      <c r="G1453" s="68">
        <v>2</v>
      </c>
      <c r="H1453" s="68">
        <v>1</v>
      </c>
      <c r="I1453" s="69">
        <v>2</v>
      </c>
      <c r="J1453" s="69">
        <v>12.93</v>
      </c>
      <c r="K1453" s="69">
        <v>15.42</v>
      </c>
      <c r="L1453" s="69">
        <v>56.7</v>
      </c>
      <c r="M1453" s="69">
        <v>56.7</v>
      </c>
      <c r="N1453" s="40"/>
    </row>
    <row r="1454" spans="1:14" x14ac:dyDescent="0.25">
      <c r="A1454" s="47" t="s">
        <v>4672</v>
      </c>
      <c r="B1454" s="63" t="s">
        <v>2186</v>
      </c>
      <c r="C1454" s="64" t="s">
        <v>104</v>
      </c>
      <c r="D1454" s="65">
        <v>81790</v>
      </c>
      <c r="E1454" s="66" t="s">
        <v>1801</v>
      </c>
      <c r="F1454" s="67" t="s">
        <v>101</v>
      </c>
      <c r="G1454" s="68">
        <v>2</v>
      </c>
      <c r="H1454" s="68">
        <v>1</v>
      </c>
      <c r="I1454" s="69">
        <v>2</v>
      </c>
      <c r="J1454" s="69">
        <v>3.31</v>
      </c>
      <c r="K1454" s="69">
        <v>2.37</v>
      </c>
      <c r="L1454" s="69">
        <v>11.36</v>
      </c>
      <c r="M1454" s="69">
        <v>11.36</v>
      </c>
      <c r="N1454" s="40"/>
    </row>
    <row r="1455" spans="1:14" x14ac:dyDescent="0.25">
      <c r="A1455" s="47" t="s">
        <v>4673</v>
      </c>
      <c r="B1455" s="78" t="s">
        <v>2187</v>
      </c>
      <c r="C1455" s="79"/>
      <c r="D1455" s="79"/>
      <c r="E1455" s="80" t="s">
        <v>1155</v>
      </c>
      <c r="F1455" s="79"/>
      <c r="G1455" s="81"/>
      <c r="H1455" s="81"/>
      <c r="I1455" s="81"/>
      <c r="J1455" s="81"/>
      <c r="K1455" s="81"/>
      <c r="L1455" s="82">
        <v>581.29999999999995</v>
      </c>
      <c r="M1455" s="82">
        <v>581.29999999999995</v>
      </c>
      <c r="N1455" s="40"/>
    </row>
    <row r="1456" spans="1:14" x14ac:dyDescent="0.25">
      <c r="A1456" s="47" t="s">
        <v>4674</v>
      </c>
      <c r="B1456" s="63" t="s">
        <v>2188</v>
      </c>
      <c r="C1456" s="64" t="s">
        <v>104</v>
      </c>
      <c r="D1456" s="65">
        <v>81730</v>
      </c>
      <c r="E1456" s="66" t="s">
        <v>1159</v>
      </c>
      <c r="F1456" s="67" t="s">
        <v>101</v>
      </c>
      <c r="G1456" s="68">
        <v>17</v>
      </c>
      <c r="H1456" s="68">
        <v>1</v>
      </c>
      <c r="I1456" s="69">
        <v>17</v>
      </c>
      <c r="J1456" s="69">
        <v>4.87</v>
      </c>
      <c r="K1456" s="69">
        <v>8.2899999999999991</v>
      </c>
      <c r="L1456" s="69">
        <v>223.72</v>
      </c>
      <c r="M1456" s="69">
        <v>223.72</v>
      </c>
      <c r="N1456" s="40"/>
    </row>
    <row r="1457" spans="1:14" x14ac:dyDescent="0.25">
      <c r="A1457" s="47" t="s">
        <v>4675</v>
      </c>
      <c r="B1457" s="63" t="s">
        <v>2189</v>
      </c>
      <c r="C1457" s="64" t="s">
        <v>104</v>
      </c>
      <c r="D1457" s="65">
        <v>81701</v>
      </c>
      <c r="E1457" s="66" t="s">
        <v>2190</v>
      </c>
      <c r="F1457" s="67" t="s">
        <v>101</v>
      </c>
      <c r="G1457" s="68">
        <v>10</v>
      </c>
      <c r="H1457" s="68">
        <v>1</v>
      </c>
      <c r="I1457" s="69">
        <v>10</v>
      </c>
      <c r="J1457" s="69">
        <v>4.18</v>
      </c>
      <c r="K1457" s="69">
        <v>7.41</v>
      </c>
      <c r="L1457" s="69">
        <v>115.9</v>
      </c>
      <c r="M1457" s="69">
        <v>115.9</v>
      </c>
      <c r="N1457" s="40"/>
    </row>
    <row r="1458" spans="1:14" x14ac:dyDescent="0.25">
      <c r="A1458" s="47" t="s">
        <v>4676</v>
      </c>
      <c r="B1458" s="63" t="s">
        <v>2191</v>
      </c>
      <c r="C1458" s="64" t="s">
        <v>104</v>
      </c>
      <c r="D1458" s="65">
        <v>81733</v>
      </c>
      <c r="E1458" s="66" t="s">
        <v>1157</v>
      </c>
      <c r="F1458" s="67" t="s">
        <v>101</v>
      </c>
      <c r="G1458" s="68">
        <v>6</v>
      </c>
      <c r="H1458" s="68">
        <v>1</v>
      </c>
      <c r="I1458" s="69">
        <v>6</v>
      </c>
      <c r="J1458" s="69">
        <v>26.94</v>
      </c>
      <c r="K1458" s="69">
        <v>13.34</v>
      </c>
      <c r="L1458" s="69">
        <v>241.68</v>
      </c>
      <c r="M1458" s="69">
        <v>241.68</v>
      </c>
      <c r="N1458" s="40"/>
    </row>
    <row r="1459" spans="1:14" x14ac:dyDescent="0.25">
      <c r="A1459" s="47" t="s">
        <v>4677</v>
      </c>
      <c r="B1459" s="78" t="s">
        <v>2192</v>
      </c>
      <c r="C1459" s="79"/>
      <c r="D1459" s="79"/>
      <c r="E1459" s="80" t="s">
        <v>1161</v>
      </c>
      <c r="F1459" s="79"/>
      <c r="G1459" s="81"/>
      <c r="H1459" s="81"/>
      <c r="I1459" s="81"/>
      <c r="J1459" s="81"/>
      <c r="K1459" s="81"/>
      <c r="L1459" s="82">
        <v>426.32</v>
      </c>
      <c r="M1459" s="82">
        <v>426.32</v>
      </c>
      <c r="N1459" s="40"/>
    </row>
    <row r="1460" spans="1:14" ht="24" x14ac:dyDescent="0.3">
      <c r="A1460" s="47" t="s">
        <v>4678</v>
      </c>
      <c r="B1460" s="63" t="s">
        <v>2193</v>
      </c>
      <c r="C1460" s="64" t="s">
        <v>170</v>
      </c>
      <c r="D1460" s="65">
        <v>89726</v>
      </c>
      <c r="E1460" s="66" t="s">
        <v>1163</v>
      </c>
      <c r="F1460" s="67" t="s">
        <v>101</v>
      </c>
      <c r="G1460" s="68">
        <v>6</v>
      </c>
      <c r="H1460" s="68">
        <v>1</v>
      </c>
      <c r="I1460" s="69">
        <v>6</v>
      </c>
      <c r="J1460" s="69">
        <v>4.59</v>
      </c>
      <c r="K1460" s="69">
        <v>3.69</v>
      </c>
      <c r="L1460" s="69">
        <v>49.68</v>
      </c>
      <c r="M1460" s="69">
        <v>49.68</v>
      </c>
      <c r="N1460" s="41"/>
    </row>
    <row r="1461" spans="1:14" x14ac:dyDescent="0.25">
      <c r="A1461" s="47" t="s">
        <v>4679</v>
      </c>
      <c r="B1461" s="63" t="s">
        <v>2194</v>
      </c>
      <c r="C1461" s="64" t="s">
        <v>104</v>
      </c>
      <c r="D1461" s="65">
        <v>81923</v>
      </c>
      <c r="E1461" s="66" t="s">
        <v>2195</v>
      </c>
      <c r="F1461" s="67" t="s">
        <v>101</v>
      </c>
      <c r="G1461" s="68">
        <v>2</v>
      </c>
      <c r="H1461" s="68">
        <v>1</v>
      </c>
      <c r="I1461" s="69">
        <v>2</v>
      </c>
      <c r="J1461" s="69">
        <v>7.59</v>
      </c>
      <c r="K1461" s="69">
        <v>10.67</v>
      </c>
      <c r="L1461" s="69">
        <v>36.520000000000003</v>
      </c>
      <c r="M1461" s="69">
        <v>36.520000000000003</v>
      </c>
      <c r="N1461" s="40"/>
    </row>
    <row r="1462" spans="1:14" x14ac:dyDescent="0.25">
      <c r="A1462" s="47" t="s">
        <v>4680</v>
      </c>
      <c r="B1462" s="63" t="s">
        <v>2196</v>
      </c>
      <c r="C1462" s="64" t="s">
        <v>104</v>
      </c>
      <c r="D1462" s="65">
        <v>81935</v>
      </c>
      <c r="E1462" s="66" t="s">
        <v>1509</v>
      </c>
      <c r="F1462" s="67" t="s">
        <v>101</v>
      </c>
      <c r="G1462" s="68">
        <v>17</v>
      </c>
      <c r="H1462" s="68">
        <v>1</v>
      </c>
      <c r="I1462" s="69">
        <v>17</v>
      </c>
      <c r="J1462" s="69">
        <v>2.2400000000000002</v>
      </c>
      <c r="K1462" s="69">
        <v>8.2899999999999991</v>
      </c>
      <c r="L1462" s="69">
        <v>179.01</v>
      </c>
      <c r="M1462" s="69">
        <v>179.01</v>
      </c>
      <c r="N1462" s="40"/>
    </row>
    <row r="1463" spans="1:14" x14ac:dyDescent="0.25">
      <c r="A1463" s="47" t="s">
        <v>4681</v>
      </c>
      <c r="B1463" s="63" t="s">
        <v>2197</v>
      </c>
      <c r="C1463" s="64" t="s">
        <v>104</v>
      </c>
      <c r="D1463" s="65">
        <v>81936</v>
      </c>
      <c r="E1463" s="66" t="s">
        <v>1167</v>
      </c>
      <c r="F1463" s="67" t="s">
        <v>101</v>
      </c>
      <c r="G1463" s="68">
        <v>13</v>
      </c>
      <c r="H1463" s="68">
        <v>1</v>
      </c>
      <c r="I1463" s="69">
        <v>13</v>
      </c>
      <c r="J1463" s="69">
        <v>2.7</v>
      </c>
      <c r="K1463" s="69">
        <v>8.2899999999999991</v>
      </c>
      <c r="L1463" s="69">
        <v>142.87</v>
      </c>
      <c r="M1463" s="69">
        <v>142.87</v>
      </c>
      <c r="N1463" s="40"/>
    </row>
    <row r="1464" spans="1:14" x14ac:dyDescent="0.25">
      <c r="A1464" s="47" t="s">
        <v>4682</v>
      </c>
      <c r="B1464" s="63" t="s">
        <v>2198</v>
      </c>
      <c r="C1464" s="64" t="s">
        <v>104</v>
      </c>
      <c r="D1464" s="65">
        <v>81937</v>
      </c>
      <c r="E1464" s="66" t="s">
        <v>2199</v>
      </c>
      <c r="F1464" s="67" t="s">
        <v>101</v>
      </c>
      <c r="G1464" s="68">
        <v>1</v>
      </c>
      <c r="H1464" s="68">
        <v>1</v>
      </c>
      <c r="I1464" s="69">
        <v>1</v>
      </c>
      <c r="J1464" s="69">
        <v>7.57</v>
      </c>
      <c r="K1464" s="69">
        <v>10.67</v>
      </c>
      <c r="L1464" s="69">
        <v>18.239999999999998</v>
      </c>
      <c r="M1464" s="69">
        <v>18.239999999999998</v>
      </c>
      <c r="N1464" s="40"/>
    </row>
    <row r="1465" spans="1:14" x14ac:dyDescent="0.25">
      <c r="A1465" s="47" t="s">
        <v>4683</v>
      </c>
      <c r="B1465" s="78" t="s">
        <v>2200</v>
      </c>
      <c r="C1465" s="79"/>
      <c r="D1465" s="79"/>
      <c r="E1465" s="80" t="s">
        <v>1811</v>
      </c>
      <c r="F1465" s="79"/>
      <c r="G1465" s="81"/>
      <c r="H1465" s="81"/>
      <c r="I1465" s="81"/>
      <c r="J1465" s="81"/>
      <c r="K1465" s="81"/>
      <c r="L1465" s="82">
        <v>315.29999999999995</v>
      </c>
      <c r="M1465" s="82">
        <v>315.29999999999995</v>
      </c>
      <c r="N1465" s="40"/>
    </row>
    <row r="1466" spans="1:14" x14ac:dyDescent="0.25">
      <c r="A1466" s="47" t="s">
        <v>4684</v>
      </c>
      <c r="B1466" s="63" t="s">
        <v>2201</v>
      </c>
      <c r="C1466" s="64" t="s">
        <v>104</v>
      </c>
      <c r="D1466" s="65">
        <v>81971</v>
      </c>
      <c r="E1466" s="66" t="s">
        <v>1817</v>
      </c>
      <c r="F1466" s="67" t="s">
        <v>101</v>
      </c>
      <c r="G1466" s="68">
        <v>3</v>
      </c>
      <c r="H1466" s="68">
        <v>1</v>
      </c>
      <c r="I1466" s="69">
        <v>3</v>
      </c>
      <c r="J1466" s="69">
        <v>11.38</v>
      </c>
      <c r="K1466" s="69">
        <v>10.97</v>
      </c>
      <c r="L1466" s="69">
        <v>67.05</v>
      </c>
      <c r="M1466" s="69">
        <v>67.05</v>
      </c>
      <c r="N1466" s="40"/>
    </row>
    <row r="1467" spans="1:14" x14ac:dyDescent="0.25">
      <c r="A1467" s="47" t="s">
        <v>4685</v>
      </c>
      <c r="B1467" s="63" t="s">
        <v>2202</v>
      </c>
      <c r="C1467" s="64" t="s">
        <v>104</v>
      </c>
      <c r="D1467" s="65">
        <v>81970</v>
      </c>
      <c r="E1467" s="66" t="s">
        <v>1815</v>
      </c>
      <c r="F1467" s="67" t="s">
        <v>101</v>
      </c>
      <c r="G1467" s="68">
        <v>2</v>
      </c>
      <c r="H1467" s="68">
        <v>1</v>
      </c>
      <c r="I1467" s="69">
        <v>2</v>
      </c>
      <c r="J1467" s="69">
        <v>7.35</v>
      </c>
      <c r="K1467" s="69">
        <v>8.6</v>
      </c>
      <c r="L1467" s="69">
        <v>31.9</v>
      </c>
      <c r="M1467" s="69">
        <v>31.9</v>
      </c>
      <c r="N1467" s="40"/>
    </row>
    <row r="1468" spans="1:14" x14ac:dyDescent="0.25">
      <c r="A1468" s="47" t="s">
        <v>4686</v>
      </c>
      <c r="B1468" s="63" t="s">
        <v>2203</v>
      </c>
      <c r="C1468" s="64" t="s">
        <v>104</v>
      </c>
      <c r="D1468" s="65">
        <v>81972</v>
      </c>
      <c r="E1468" s="66" t="s">
        <v>1823</v>
      </c>
      <c r="F1468" s="67" t="s">
        <v>101</v>
      </c>
      <c r="G1468" s="68">
        <v>1</v>
      </c>
      <c r="H1468" s="68">
        <v>1</v>
      </c>
      <c r="I1468" s="69">
        <v>1</v>
      </c>
      <c r="J1468" s="69">
        <v>13.18</v>
      </c>
      <c r="K1468" s="69">
        <v>10.97</v>
      </c>
      <c r="L1468" s="69">
        <v>24.15</v>
      </c>
      <c r="M1468" s="69">
        <v>24.15</v>
      </c>
      <c r="N1468" s="40"/>
    </row>
    <row r="1469" spans="1:14" x14ac:dyDescent="0.25">
      <c r="A1469" s="47" t="s">
        <v>4687</v>
      </c>
      <c r="B1469" s="63" t="s">
        <v>2204</v>
      </c>
      <c r="C1469" s="64" t="s">
        <v>104</v>
      </c>
      <c r="D1469" s="65">
        <v>81975</v>
      </c>
      <c r="E1469" s="66" t="s">
        <v>2205</v>
      </c>
      <c r="F1469" s="67" t="s">
        <v>101</v>
      </c>
      <c r="G1469" s="68">
        <v>5</v>
      </c>
      <c r="H1469" s="68">
        <v>1</v>
      </c>
      <c r="I1469" s="69">
        <v>5</v>
      </c>
      <c r="J1469" s="69">
        <v>24.8</v>
      </c>
      <c r="K1469" s="69">
        <v>13.64</v>
      </c>
      <c r="L1469" s="69">
        <v>192.2</v>
      </c>
      <c r="M1469" s="69">
        <v>192.2</v>
      </c>
      <c r="N1469" s="40"/>
    </row>
    <row r="1470" spans="1:14" x14ac:dyDescent="0.25">
      <c r="A1470" s="47" t="s">
        <v>4688</v>
      </c>
      <c r="B1470" s="78" t="s">
        <v>2206</v>
      </c>
      <c r="C1470" s="79"/>
      <c r="D1470" s="79"/>
      <c r="E1470" s="80" t="s">
        <v>1513</v>
      </c>
      <c r="F1470" s="79"/>
      <c r="G1470" s="81"/>
      <c r="H1470" s="81"/>
      <c r="I1470" s="81"/>
      <c r="J1470" s="81"/>
      <c r="K1470" s="81"/>
      <c r="L1470" s="82">
        <v>51.120000000000005</v>
      </c>
      <c r="M1470" s="82">
        <v>51.120000000000005</v>
      </c>
      <c r="N1470" s="40"/>
    </row>
    <row r="1471" spans="1:14" ht="24" x14ac:dyDescent="0.3">
      <c r="A1471" s="47" t="s">
        <v>4689</v>
      </c>
      <c r="B1471" s="63" t="s">
        <v>2207</v>
      </c>
      <c r="C1471" s="64" t="s">
        <v>170</v>
      </c>
      <c r="D1471" s="65">
        <v>89546</v>
      </c>
      <c r="E1471" s="66" t="s">
        <v>1831</v>
      </c>
      <c r="F1471" s="67" t="s">
        <v>101</v>
      </c>
      <c r="G1471" s="68">
        <v>3</v>
      </c>
      <c r="H1471" s="68">
        <v>1</v>
      </c>
      <c r="I1471" s="69">
        <v>3</v>
      </c>
      <c r="J1471" s="69">
        <v>8.2899999999999991</v>
      </c>
      <c r="K1471" s="69">
        <v>1.02</v>
      </c>
      <c r="L1471" s="69">
        <v>27.93</v>
      </c>
      <c r="M1471" s="69">
        <v>27.93</v>
      </c>
      <c r="N1471" s="41"/>
    </row>
    <row r="1472" spans="1:14" x14ac:dyDescent="0.25">
      <c r="A1472" s="47" t="s">
        <v>4690</v>
      </c>
      <c r="B1472" s="63" t="s">
        <v>2208</v>
      </c>
      <c r="C1472" s="64" t="s">
        <v>104</v>
      </c>
      <c r="D1472" s="65">
        <v>82003</v>
      </c>
      <c r="E1472" s="66" t="s">
        <v>1519</v>
      </c>
      <c r="F1472" s="67" t="s">
        <v>101</v>
      </c>
      <c r="G1472" s="68">
        <v>1</v>
      </c>
      <c r="H1472" s="68">
        <v>1</v>
      </c>
      <c r="I1472" s="69">
        <v>1</v>
      </c>
      <c r="J1472" s="69">
        <v>5.27</v>
      </c>
      <c r="K1472" s="69">
        <v>5.33</v>
      </c>
      <c r="L1472" s="69">
        <v>10.6</v>
      </c>
      <c r="M1472" s="69">
        <v>10.6</v>
      </c>
      <c r="N1472" s="40"/>
    </row>
    <row r="1473" spans="1:14" x14ac:dyDescent="0.25">
      <c r="A1473" s="47" t="s">
        <v>4691</v>
      </c>
      <c r="B1473" s="63" t="s">
        <v>2209</v>
      </c>
      <c r="C1473" s="64" t="s">
        <v>104</v>
      </c>
      <c r="D1473" s="65">
        <v>82004</v>
      </c>
      <c r="E1473" s="66" t="s">
        <v>1829</v>
      </c>
      <c r="F1473" s="67" t="s">
        <v>101</v>
      </c>
      <c r="G1473" s="68">
        <v>1</v>
      </c>
      <c r="H1473" s="68">
        <v>1</v>
      </c>
      <c r="I1473" s="69">
        <v>1</v>
      </c>
      <c r="J1473" s="69">
        <v>5.78</v>
      </c>
      <c r="K1473" s="69">
        <v>6.81</v>
      </c>
      <c r="L1473" s="69">
        <v>12.59</v>
      </c>
      <c r="M1473" s="69">
        <v>12.59</v>
      </c>
      <c r="N1473" s="40"/>
    </row>
    <row r="1474" spans="1:14" x14ac:dyDescent="0.25">
      <c r="A1474" s="47" t="s">
        <v>4692</v>
      </c>
      <c r="B1474" s="78" t="s">
        <v>2210</v>
      </c>
      <c r="C1474" s="79"/>
      <c r="D1474" s="79"/>
      <c r="E1474" s="80" t="s">
        <v>1833</v>
      </c>
      <c r="F1474" s="79"/>
      <c r="G1474" s="81"/>
      <c r="H1474" s="81"/>
      <c r="I1474" s="81"/>
      <c r="J1474" s="81"/>
      <c r="K1474" s="81"/>
      <c r="L1474" s="82">
        <v>31.2</v>
      </c>
      <c r="M1474" s="82">
        <v>31.2</v>
      </c>
      <c r="N1474" s="40"/>
    </row>
    <row r="1475" spans="1:14" x14ac:dyDescent="0.25">
      <c r="A1475" s="47" t="s">
        <v>4693</v>
      </c>
      <c r="B1475" s="63" t="s">
        <v>2211</v>
      </c>
      <c r="C1475" s="64" t="s">
        <v>104</v>
      </c>
      <c r="D1475" s="65">
        <v>82101</v>
      </c>
      <c r="E1475" s="66" t="s">
        <v>1835</v>
      </c>
      <c r="F1475" s="67" t="s">
        <v>101</v>
      </c>
      <c r="G1475" s="68">
        <v>2</v>
      </c>
      <c r="H1475" s="68">
        <v>1</v>
      </c>
      <c r="I1475" s="69">
        <v>2</v>
      </c>
      <c r="J1475" s="69">
        <v>4.93</v>
      </c>
      <c r="K1475" s="69">
        <v>10.67</v>
      </c>
      <c r="L1475" s="69">
        <v>31.2</v>
      </c>
      <c r="M1475" s="69">
        <v>31.2</v>
      </c>
      <c r="N1475" s="40"/>
    </row>
    <row r="1476" spans="1:14" x14ac:dyDescent="0.25">
      <c r="A1476" s="47" t="s">
        <v>4694</v>
      </c>
      <c r="B1476" s="78" t="s">
        <v>2212</v>
      </c>
      <c r="C1476" s="79"/>
      <c r="D1476" s="79"/>
      <c r="E1476" s="80" t="s">
        <v>559</v>
      </c>
      <c r="F1476" s="79"/>
      <c r="G1476" s="81"/>
      <c r="H1476" s="81"/>
      <c r="I1476" s="81"/>
      <c r="J1476" s="81"/>
      <c r="K1476" s="81"/>
      <c r="L1476" s="82">
        <v>355.7</v>
      </c>
      <c r="M1476" s="82">
        <v>355.7</v>
      </c>
      <c r="N1476" s="40"/>
    </row>
    <row r="1477" spans="1:14" x14ac:dyDescent="0.25">
      <c r="A1477" s="47" t="s">
        <v>4695</v>
      </c>
      <c r="B1477" s="63" t="s">
        <v>2213</v>
      </c>
      <c r="C1477" s="64" t="s">
        <v>104</v>
      </c>
      <c r="D1477" s="65">
        <v>82230</v>
      </c>
      <c r="E1477" s="66" t="s">
        <v>1170</v>
      </c>
      <c r="F1477" s="67" t="s">
        <v>101</v>
      </c>
      <c r="G1477" s="68">
        <v>8</v>
      </c>
      <c r="H1477" s="68">
        <v>1</v>
      </c>
      <c r="I1477" s="69">
        <v>8</v>
      </c>
      <c r="J1477" s="69">
        <v>4.17</v>
      </c>
      <c r="K1477" s="69">
        <v>8.6</v>
      </c>
      <c r="L1477" s="69">
        <v>102.16</v>
      </c>
      <c r="M1477" s="69">
        <v>102.16</v>
      </c>
      <c r="N1477" s="40"/>
    </row>
    <row r="1478" spans="1:14" x14ac:dyDescent="0.25">
      <c r="A1478" s="47" t="s">
        <v>4696</v>
      </c>
      <c r="B1478" s="63" t="s">
        <v>2214</v>
      </c>
      <c r="C1478" s="64" t="s">
        <v>104</v>
      </c>
      <c r="D1478" s="65">
        <v>81404</v>
      </c>
      <c r="E1478" s="66" t="s">
        <v>1494</v>
      </c>
      <c r="F1478" s="67" t="s">
        <v>101</v>
      </c>
      <c r="G1478" s="68">
        <v>2</v>
      </c>
      <c r="H1478" s="68">
        <v>1</v>
      </c>
      <c r="I1478" s="69">
        <v>2</v>
      </c>
      <c r="J1478" s="69">
        <v>9.07</v>
      </c>
      <c r="K1478" s="69">
        <v>8.89</v>
      </c>
      <c r="L1478" s="69">
        <v>35.92</v>
      </c>
      <c r="M1478" s="69">
        <v>35.92</v>
      </c>
      <c r="N1478" s="40"/>
    </row>
    <row r="1479" spans="1:14" x14ac:dyDescent="0.25">
      <c r="A1479" s="47" t="s">
        <v>4697</v>
      </c>
      <c r="B1479" s="63" t="s">
        <v>2215</v>
      </c>
      <c r="C1479" s="64" t="s">
        <v>104</v>
      </c>
      <c r="D1479" s="65">
        <v>82231</v>
      </c>
      <c r="E1479" s="66" t="s">
        <v>1523</v>
      </c>
      <c r="F1479" s="67" t="s">
        <v>101</v>
      </c>
      <c r="G1479" s="68">
        <v>4</v>
      </c>
      <c r="H1479" s="68">
        <v>1</v>
      </c>
      <c r="I1479" s="69">
        <v>4</v>
      </c>
      <c r="J1479" s="69">
        <v>7.93</v>
      </c>
      <c r="K1479" s="69">
        <v>10.97</v>
      </c>
      <c r="L1479" s="69">
        <v>75.599999999999994</v>
      </c>
      <c r="M1479" s="69">
        <v>75.599999999999994</v>
      </c>
      <c r="N1479" s="40"/>
    </row>
    <row r="1480" spans="1:14" x14ac:dyDescent="0.25">
      <c r="A1480" s="47" t="s">
        <v>4698</v>
      </c>
      <c r="B1480" s="63" t="s">
        <v>2216</v>
      </c>
      <c r="C1480" s="64" t="s">
        <v>104</v>
      </c>
      <c r="D1480" s="65">
        <v>82233</v>
      </c>
      <c r="E1480" s="66" t="s">
        <v>2217</v>
      </c>
      <c r="F1480" s="67" t="s">
        <v>101</v>
      </c>
      <c r="G1480" s="68">
        <v>6</v>
      </c>
      <c r="H1480" s="68">
        <v>1</v>
      </c>
      <c r="I1480" s="69">
        <v>6</v>
      </c>
      <c r="J1480" s="69">
        <v>10.029999999999999</v>
      </c>
      <c r="K1480" s="69">
        <v>13.64</v>
      </c>
      <c r="L1480" s="69">
        <v>142.02000000000001</v>
      </c>
      <c r="M1480" s="69">
        <v>142.02000000000001</v>
      </c>
      <c r="N1480" s="40"/>
    </row>
    <row r="1481" spans="1:14" x14ac:dyDescent="0.25">
      <c r="A1481" s="47" t="s">
        <v>4699</v>
      </c>
      <c r="B1481" s="78" t="s">
        <v>2218</v>
      </c>
      <c r="C1481" s="79"/>
      <c r="D1481" s="79"/>
      <c r="E1481" s="80" t="s">
        <v>1172</v>
      </c>
      <c r="F1481" s="79"/>
      <c r="G1481" s="81"/>
      <c r="H1481" s="81"/>
      <c r="I1481" s="81"/>
      <c r="J1481" s="81"/>
      <c r="K1481" s="81"/>
      <c r="L1481" s="82">
        <v>1835.86</v>
      </c>
      <c r="M1481" s="82">
        <v>1835.86</v>
      </c>
      <c r="N1481" s="40"/>
    </row>
    <row r="1482" spans="1:14" x14ac:dyDescent="0.25">
      <c r="A1482" s="47" t="s">
        <v>4700</v>
      </c>
      <c r="B1482" s="63" t="s">
        <v>2219</v>
      </c>
      <c r="C1482" s="64" t="s">
        <v>104</v>
      </c>
      <c r="D1482" s="65">
        <v>82301</v>
      </c>
      <c r="E1482" s="66" t="s">
        <v>1174</v>
      </c>
      <c r="F1482" s="67" t="s">
        <v>123</v>
      </c>
      <c r="G1482" s="68">
        <v>27</v>
      </c>
      <c r="H1482" s="68">
        <v>1</v>
      </c>
      <c r="I1482" s="69">
        <v>27</v>
      </c>
      <c r="J1482" s="69">
        <v>5.53</v>
      </c>
      <c r="K1482" s="69">
        <v>7.11</v>
      </c>
      <c r="L1482" s="69">
        <v>341.28</v>
      </c>
      <c r="M1482" s="69">
        <v>341.28</v>
      </c>
      <c r="N1482" s="40"/>
    </row>
    <row r="1483" spans="1:14" ht="24" x14ac:dyDescent="0.3">
      <c r="A1483" s="47" t="s">
        <v>4701</v>
      </c>
      <c r="B1483" s="63" t="s">
        <v>2220</v>
      </c>
      <c r="C1483" s="64" t="s">
        <v>170</v>
      </c>
      <c r="D1483" s="65">
        <v>89798</v>
      </c>
      <c r="E1483" s="66" t="s">
        <v>1176</v>
      </c>
      <c r="F1483" s="67" t="s">
        <v>123</v>
      </c>
      <c r="G1483" s="68">
        <v>23</v>
      </c>
      <c r="H1483" s="68">
        <v>1</v>
      </c>
      <c r="I1483" s="69">
        <v>23</v>
      </c>
      <c r="J1483" s="69">
        <v>10.57</v>
      </c>
      <c r="K1483" s="69">
        <v>1.18</v>
      </c>
      <c r="L1483" s="69">
        <v>270.25</v>
      </c>
      <c r="M1483" s="69">
        <v>270.25</v>
      </c>
      <c r="N1483" s="41"/>
    </row>
    <row r="1484" spans="1:14" ht="24" x14ac:dyDescent="0.3">
      <c r="A1484" s="47" t="s">
        <v>4702</v>
      </c>
      <c r="B1484" s="63" t="s">
        <v>2221</v>
      </c>
      <c r="C1484" s="64" t="s">
        <v>170</v>
      </c>
      <c r="D1484" s="65">
        <v>89799</v>
      </c>
      <c r="E1484" s="66" t="s">
        <v>1528</v>
      </c>
      <c r="F1484" s="67" t="s">
        <v>123</v>
      </c>
      <c r="G1484" s="68">
        <v>24</v>
      </c>
      <c r="H1484" s="68">
        <v>1</v>
      </c>
      <c r="I1484" s="69">
        <v>24</v>
      </c>
      <c r="J1484" s="69">
        <v>14.72</v>
      </c>
      <c r="K1484" s="69">
        <v>4.4000000000000004</v>
      </c>
      <c r="L1484" s="69">
        <v>458.88</v>
      </c>
      <c r="M1484" s="69">
        <v>458.88</v>
      </c>
      <c r="N1484" s="41"/>
    </row>
    <row r="1485" spans="1:14" x14ac:dyDescent="0.25">
      <c r="A1485" s="47" t="s">
        <v>4703</v>
      </c>
      <c r="B1485" s="63" t="s">
        <v>2222</v>
      </c>
      <c r="C1485" s="64" t="s">
        <v>104</v>
      </c>
      <c r="D1485" s="65">
        <v>82304</v>
      </c>
      <c r="E1485" s="66" t="s">
        <v>1178</v>
      </c>
      <c r="F1485" s="67" t="s">
        <v>123</v>
      </c>
      <c r="G1485" s="68">
        <v>27</v>
      </c>
      <c r="H1485" s="68">
        <v>1</v>
      </c>
      <c r="I1485" s="69">
        <v>27</v>
      </c>
      <c r="J1485" s="69">
        <v>12.93</v>
      </c>
      <c r="K1485" s="69">
        <v>15.42</v>
      </c>
      <c r="L1485" s="69">
        <v>765.45</v>
      </c>
      <c r="M1485" s="69">
        <v>765.45</v>
      </c>
      <c r="N1485" s="40"/>
    </row>
    <row r="1486" spans="1:14" x14ac:dyDescent="0.25">
      <c r="A1486" s="47" t="s">
        <v>4704</v>
      </c>
      <c r="B1486" s="72" t="s">
        <v>2223</v>
      </c>
      <c r="C1486" s="73"/>
      <c r="D1486" s="73"/>
      <c r="E1486" s="74" t="s">
        <v>1180</v>
      </c>
      <c r="F1486" s="73"/>
      <c r="G1486" s="75"/>
      <c r="H1486" s="75"/>
      <c r="I1486" s="75"/>
      <c r="J1486" s="75"/>
      <c r="K1486" s="75"/>
      <c r="L1486" s="76">
        <v>1271.1099999999999</v>
      </c>
      <c r="M1486" s="76">
        <v>1271.1099999999999</v>
      </c>
      <c r="N1486" s="40"/>
    </row>
    <row r="1487" spans="1:14" x14ac:dyDescent="0.25">
      <c r="A1487" s="47" t="s">
        <v>4705</v>
      </c>
      <c r="B1487" s="63" t="s">
        <v>2224</v>
      </c>
      <c r="C1487" s="64" t="s">
        <v>104</v>
      </c>
      <c r="D1487" s="65">
        <v>81885</v>
      </c>
      <c r="E1487" s="66" t="s">
        <v>1182</v>
      </c>
      <c r="F1487" s="67" t="s">
        <v>101</v>
      </c>
      <c r="G1487" s="68">
        <v>2</v>
      </c>
      <c r="H1487" s="68">
        <v>1</v>
      </c>
      <c r="I1487" s="69">
        <v>2</v>
      </c>
      <c r="J1487" s="69">
        <v>8.24</v>
      </c>
      <c r="K1487" s="69">
        <v>2.0699999999999998</v>
      </c>
      <c r="L1487" s="69">
        <v>20.62</v>
      </c>
      <c r="M1487" s="69">
        <v>20.62</v>
      </c>
      <c r="N1487" s="40"/>
    </row>
    <row r="1488" spans="1:14" x14ac:dyDescent="0.25">
      <c r="A1488" s="47" t="s">
        <v>4706</v>
      </c>
      <c r="B1488" s="63" t="s">
        <v>2225</v>
      </c>
      <c r="C1488" s="64" t="s">
        <v>104</v>
      </c>
      <c r="D1488" s="65">
        <v>81825</v>
      </c>
      <c r="E1488" s="66" t="s">
        <v>593</v>
      </c>
      <c r="F1488" s="67" t="s">
        <v>101</v>
      </c>
      <c r="G1488" s="68">
        <v>3</v>
      </c>
      <c r="H1488" s="68">
        <v>1</v>
      </c>
      <c r="I1488" s="69">
        <v>3</v>
      </c>
      <c r="J1488" s="69">
        <v>133.65</v>
      </c>
      <c r="K1488" s="69">
        <v>213.61</v>
      </c>
      <c r="L1488" s="69">
        <v>1041.78</v>
      </c>
      <c r="M1488" s="69">
        <v>1041.78</v>
      </c>
      <c r="N1488" s="40"/>
    </row>
    <row r="1489" spans="1:14" x14ac:dyDescent="0.3">
      <c r="A1489" s="47" t="s">
        <v>4707</v>
      </c>
      <c r="B1489" s="63" t="s">
        <v>2226</v>
      </c>
      <c r="C1489" s="64" t="s">
        <v>104</v>
      </c>
      <c r="D1489" s="65">
        <v>81826</v>
      </c>
      <c r="E1489" s="66" t="s">
        <v>1185</v>
      </c>
      <c r="F1489" s="67" t="s">
        <v>101</v>
      </c>
      <c r="G1489" s="68">
        <v>3</v>
      </c>
      <c r="H1489" s="68">
        <v>1</v>
      </c>
      <c r="I1489" s="69">
        <v>3</v>
      </c>
      <c r="J1489" s="69">
        <v>57.52</v>
      </c>
      <c r="K1489" s="69">
        <v>12.05</v>
      </c>
      <c r="L1489" s="69">
        <v>208.71</v>
      </c>
      <c r="M1489" s="69">
        <v>208.71</v>
      </c>
      <c r="N1489" s="41"/>
    </row>
    <row r="1490" spans="1:14" x14ac:dyDescent="0.25">
      <c r="A1490" s="47" t="s">
        <v>4708</v>
      </c>
      <c r="B1490" s="57" t="s">
        <v>2227</v>
      </c>
      <c r="C1490" s="60"/>
      <c r="D1490" s="60"/>
      <c r="E1490" s="59" t="s">
        <v>36</v>
      </c>
      <c r="F1490" s="60"/>
      <c r="G1490" s="61"/>
      <c r="H1490" s="61"/>
      <c r="I1490" s="61"/>
      <c r="J1490" s="61"/>
      <c r="K1490" s="61"/>
      <c r="L1490" s="62">
        <v>17114.169999999998</v>
      </c>
      <c r="M1490" s="62">
        <v>17114.169999999998</v>
      </c>
      <c r="N1490" s="40"/>
    </row>
    <row r="1491" spans="1:14" ht="24" x14ac:dyDescent="0.3">
      <c r="A1491" s="47" t="s">
        <v>4709</v>
      </c>
      <c r="B1491" s="63" t="s">
        <v>2228</v>
      </c>
      <c r="C1491" s="64" t="s">
        <v>104</v>
      </c>
      <c r="D1491" s="65">
        <v>100160</v>
      </c>
      <c r="E1491" s="70" t="s">
        <v>3215</v>
      </c>
      <c r="F1491" s="67" t="s">
        <v>106</v>
      </c>
      <c r="G1491" s="68">
        <v>290.61</v>
      </c>
      <c r="H1491" s="68">
        <v>1</v>
      </c>
      <c r="I1491" s="69">
        <v>290.61</v>
      </c>
      <c r="J1491" s="69">
        <v>19.62</v>
      </c>
      <c r="K1491" s="69">
        <v>22.08</v>
      </c>
      <c r="L1491" s="69">
        <v>12118.43</v>
      </c>
      <c r="M1491" s="69">
        <v>12118.43</v>
      </c>
      <c r="N1491" s="41"/>
    </row>
    <row r="1492" spans="1:14" ht="24" x14ac:dyDescent="0.3">
      <c r="A1492" s="47" t="s">
        <v>4710</v>
      </c>
      <c r="B1492" s="63" t="s">
        <v>2229</v>
      </c>
      <c r="C1492" s="64" t="s">
        <v>170</v>
      </c>
      <c r="D1492" s="65">
        <v>101965</v>
      </c>
      <c r="E1492" s="66" t="s">
        <v>1192</v>
      </c>
      <c r="F1492" s="67" t="s">
        <v>123</v>
      </c>
      <c r="G1492" s="68">
        <v>54.82</v>
      </c>
      <c r="H1492" s="68">
        <v>1</v>
      </c>
      <c r="I1492" s="69">
        <v>54.82</v>
      </c>
      <c r="J1492" s="69">
        <v>75.5</v>
      </c>
      <c r="K1492" s="69">
        <v>15.63</v>
      </c>
      <c r="L1492" s="69">
        <v>4995.74</v>
      </c>
      <c r="M1492" s="69">
        <v>4995.74</v>
      </c>
      <c r="N1492" s="41"/>
    </row>
    <row r="1493" spans="1:14" x14ac:dyDescent="0.25">
      <c r="A1493" s="47" t="s">
        <v>4711</v>
      </c>
      <c r="B1493" s="57" t="s">
        <v>2230</v>
      </c>
      <c r="C1493" s="60"/>
      <c r="D1493" s="60"/>
      <c r="E1493" s="59" t="s">
        <v>38</v>
      </c>
      <c r="F1493" s="60"/>
      <c r="G1493" s="61"/>
      <c r="H1493" s="61"/>
      <c r="I1493" s="61"/>
      <c r="J1493" s="61"/>
      <c r="K1493" s="61"/>
      <c r="L1493" s="62">
        <v>5689.06</v>
      </c>
      <c r="M1493" s="62">
        <v>5689.06</v>
      </c>
      <c r="N1493" s="40"/>
    </row>
    <row r="1494" spans="1:14" x14ac:dyDescent="0.25">
      <c r="A1494" s="47" t="s">
        <v>4712</v>
      </c>
      <c r="B1494" s="63" t="s">
        <v>2231</v>
      </c>
      <c r="C1494" s="64" t="s">
        <v>104</v>
      </c>
      <c r="D1494" s="65">
        <v>120902</v>
      </c>
      <c r="E1494" s="66" t="s">
        <v>1195</v>
      </c>
      <c r="F1494" s="67" t="s">
        <v>106</v>
      </c>
      <c r="G1494" s="68">
        <v>202.17</v>
      </c>
      <c r="H1494" s="68">
        <v>1</v>
      </c>
      <c r="I1494" s="69">
        <v>202.17</v>
      </c>
      <c r="J1494" s="69">
        <v>10.95</v>
      </c>
      <c r="K1494" s="69">
        <v>17.190000000000001</v>
      </c>
      <c r="L1494" s="69">
        <v>5689.06</v>
      </c>
      <c r="M1494" s="69">
        <v>5689.06</v>
      </c>
      <c r="N1494" s="40"/>
    </row>
    <row r="1495" spans="1:14" x14ac:dyDescent="0.25">
      <c r="A1495" s="47" t="s">
        <v>4713</v>
      </c>
      <c r="B1495" s="57" t="s">
        <v>2232</v>
      </c>
      <c r="C1495" s="60"/>
      <c r="D1495" s="60"/>
      <c r="E1495" s="59" t="s">
        <v>40</v>
      </c>
      <c r="F1495" s="60"/>
      <c r="G1495" s="61"/>
      <c r="H1495" s="61"/>
      <c r="I1495" s="61"/>
      <c r="J1495" s="61"/>
      <c r="K1495" s="61"/>
      <c r="L1495" s="62">
        <v>87209.73</v>
      </c>
      <c r="M1495" s="62">
        <v>87209.73</v>
      </c>
      <c r="N1495" s="40"/>
    </row>
    <row r="1496" spans="1:14" x14ac:dyDescent="0.25">
      <c r="A1496" s="47" t="s">
        <v>4714</v>
      </c>
      <c r="B1496" s="72" t="s">
        <v>2233</v>
      </c>
      <c r="C1496" s="73"/>
      <c r="D1496" s="73"/>
      <c r="E1496" s="74" t="s">
        <v>1198</v>
      </c>
      <c r="F1496" s="73"/>
      <c r="G1496" s="75"/>
      <c r="H1496" s="75"/>
      <c r="I1496" s="75"/>
      <c r="J1496" s="75"/>
      <c r="K1496" s="75"/>
      <c r="L1496" s="76">
        <v>87209.73</v>
      </c>
      <c r="M1496" s="76">
        <v>87209.73</v>
      </c>
      <c r="N1496" s="40"/>
    </row>
    <row r="1497" spans="1:14" ht="36" x14ac:dyDescent="0.3">
      <c r="A1497" s="47" t="s">
        <v>4715</v>
      </c>
      <c r="B1497" s="63" t="s">
        <v>2234</v>
      </c>
      <c r="C1497" s="64" t="s">
        <v>170</v>
      </c>
      <c r="D1497" s="65">
        <v>100775</v>
      </c>
      <c r="E1497" s="66" t="s">
        <v>1200</v>
      </c>
      <c r="F1497" s="67" t="s">
        <v>795</v>
      </c>
      <c r="G1497" s="68">
        <v>6498.49</v>
      </c>
      <c r="H1497" s="68">
        <v>1</v>
      </c>
      <c r="I1497" s="69">
        <v>6498.49</v>
      </c>
      <c r="J1497" s="69">
        <v>12.77</v>
      </c>
      <c r="K1497" s="69">
        <v>0.65</v>
      </c>
      <c r="L1497" s="69">
        <v>87209.73</v>
      </c>
      <c r="M1497" s="69">
        <v>87209.73</v>
      </c>
      <c r="N1497" s="42"/>
    </row>
    <row r="1498" spans="1:14" x14ac:dyDescent="0.25">
      <c r="A1498" s="47" t="s">
        <v>4716</v>
      </c>
      <c r="B1498" s="57" t="s">
        <v>2235</v>
      </c>
      <c r="C1498" s="60"/>
      <c r="D1498" s="60"/>
      <c r="E1498" s="59" t="s">
        <v>42</v>
      </c>
      <c r="F1498" s="60"/>
      <c r="G1498" s="61"/>
      <c r="H1498" s="61"/>
      <c r="I1498" s="61"/>
      <c r="J1498" s="61"/>
      <c r="K1498" s="61"/>
      <c r="L1498" s="62">
        <v>18618.190000000002</v>
      </c>
      <c r="M1498" s="62">
        <v>18618.190000000002</v>
      </c>
      <c r="N1498" s="40"/>
    </row>
    <row r="1499" spans="1:14" ht="24" x14ac:dyDescent="0.3">
      <c r="A1499" s="47" t="s">
        <v>4717</v>
      </c>
      <c r="B1499" s="83" t="s">
        <v>5505</v>
      </c>
      <c r="C1499" s="64" t="s">
        <v>170</v>
      </c>
      <c r="D1499" s="65">
        <v>94442</v>
      </c>
      <c r="E1499" s="70" t="s">
        <v>1205</v>
      </c>
      <c r="F1499" s="84" t="s">
        <v>106</v>
      </c>
      <c r="G1499" s="68">
        <v>492.22</v>
      </c>
      <c r="H1499" s="68">
        <v>1</v>
      </c>
      <c r="I1499" s="85">
        <v>492.22</v>
      </c>
      <c r="J1499" s="69">
        <v>28.73</v>
      </c>
      <c r="K1499" s="69">
        <v>4.75</v>
      </c>
      <c r="L1499" s="69">
        <v>16479.52</v>
      </c>
      <c r="M1499" s="69">
        <v>16479.52</v>
      </c>
      <c r="N1499" s="41"/>
    </row>
    <row r="1500" spans="1:14" ht="36" x14ac:dyDescent="0.3">
      <c r="A1500" s="47" t="s">
        <v>4718</v>
      </c>
      <c r="B1500" s="63" t="s">
        <v>2236</v>
      </c>
      <c r="C1500" s="64" t="s">
        <v>170</v>
      </c>
      <c r="D1500" s="65">
        <v>94221</v>
      </c>
      <c r="E1500" s="70" t="s">
        <v>3216</v>
      </c>
      <c r="F1500" s="67" t="s">
        <v>123</v>
      </c>
      <c r="G1500" s="68">
        <v>37.950000000000003</v>
      </c>
      <c r="H1500" s="68">
        <v>1</v>
      </c>
      <c r="I1500" s="69">
        <v>37.950000000000003</v>
      </c>
      <c r="J1500" s="69">
        <v>17.21</v>
      </c>
      <c r="K1500" s="69">
        <v>6</v>
      </c>
      <c r="L1500" s="69">
        <v>880.81</v>
      </c>
      <c r="M1500" s="69">
        <v>880.81</v>
      </c>
      <c r="N1500" s="41"/>
    </row>
    <row r="1501" spans="1:14" x14ac:dyDescent="0.25">
      <c r="A1501" s="47" t="s">
        <v>4719</v>
      </c>
      <c r="B1501" s="63" t="s">
        <v>2237</v>
      </c>
      <c r="C1501" s="64" t="s">
        <v>104</v>
      </c>
      <c r="D1501" s="65">
        <v>160403</v>
      </c>
      <c r="E1501" s="66" t="s">
        <v>1209</v>
      </c>
      <c r="F1501" s="67" t="s">
        <v>123</v>
      </c>
      <c r="G1501" s="68">
        <v>25</v>
      </c>
      <c r="H1501" s="68">
        <v>1</v>
      </c>
      <c r="I1501" s="69">
        <v>25</v>
      </c>
      <c r="J1501" s="69">
        <v>8.6199999999999992</v>
      </c>
      <c r="K1501" s="69">
        <v>8.52</v>
      </c>
      <c r="L1501" s="69">
        <v>428.5</v>
      </c>
      <c r="M1501" s="69">
        <v>428.5</v>
      </c>
      <c r="N1501" s="40"/>
    </row>
    <row r="1502" spans="1:14" x14ac:dyDescent="0.25">
      <c r="A1502" s="47" t="s">
        <v>4720</v>
      </c>
      <c r="B1502" s="63" t="s">
        <v>2238</v>
      </c>
      <c r="C1502" s="64" t="s">
        <v>104</v>
      </c>
      <c r="D1502" s="65">
        <v>160404</v>
      </c>
      <c r="E1502" s="66" t="s">
        <v>1211</v>
      </c>
      <c r="F1502" s="67" t="s">
        <v>123</v>
      </c>
      <c r="G1502" s="68">
        <v>75.88</v>
      </c>
      <c r="H1502" s="68">
        <v>1</v>
      </c>
      <c r="I1502" s="69">
        <v>75.88</v>
      </c>
      <c r="J1502" s="69">
        <v>0.41</v>
      </c>
      <c r="K1502" s="69">
        <v>10.52</v>
      </c>
      <c r="L1502" s="69">
        <v>829.36</v>
      </c>
      <c r="M1502" s="69">
        <v>829.36</v>
      </c>
      <c r="N1502" s="40"/>
    </row>
    <row r="1503" spans="1:14" x14ac:dyDescent="0.25">
      <c r="A1503" s="47" t="s">
        <v>4721</v>
      </c>
      <c r="B1503" s="57" t="s">
        <v>2239</v>
      </c>
      <c r="C1503" s="60"/>
      <c r="D1503" s="60"/>
      <c r="E1503" s="59" t="s">
        <v>44</v>
      </c>
      <c r="F1503" s="60"/>
      <c r="G1503" s="61"/>
      <c r="H1503" s="61"/>
      <c r="I1503" s="61"/>
      <c r="J1503" s="61"/>
      <c r="K1503" s="61"/>
      <c r="L1503" s="62">
        <v>44923.72</v>
      </c>
      <c r="M1503" s="62">
        <v>44923.72</v>
      </c>
      <c r="N1503" s="40"/>
    </row>
    <row r="1504" spans="1:14" x14ac:dyDescent="0.25">
      <c r="A1504" s="47" t="s">
        <v>4722</v>
      </c>
      <c r="B1504" s="63" t="s">
        <v>2240</v>
      </c>
      <c r="C1504" s="64" t="s">
        <v>104</v>
      </c>
      <c r="D1504" s="65">
        <v>180404</v>
      </c>
      <c r="E1504" s="66" t="s">
        <v>1216</v>
      </c>
      <c r="F1504" s="67" t="s">
        <v>106</v>
      </c>
      <c r="G1504" s="68">
        <v>22.55</v>
      </c>
      <c r="H1504" s="68">
        <v>1</v>
      </c>
      <c r="I1504" s="69">
        <v>22.55</v>
      </c>
      <c r="J1504" s="69">
        <v>323.27</v>
      </c>
      <c r="K1504" s="69">
        <v>38.56</v>
      </c>
      <c r="L1504" s="69">
        <v>8159.26</v>
      </c>
      <c r="M1504" s="69">
        <v>8159.26</v>
      </c>
      <c r="N1504" s="40"/>
    </row>
    <row r="1505" spans="1:14" x14ac:dyDescent="0.25">
      <c r="A1505" s="47" t="s">
        <v>4723</v>
      </c>
      <c r="B1505" s="63" t="s">
        <v>2241</v>
      </c>
      <c r="C1505" s="64" t="s">
        <v>104</v>
      </c>
      <c r="D1505" s="65">
        <v>180401</v>
      </c>
      <c r="E1505" s="66" t="s">
        <v>1218</v>
      </c>
      <c r="F1505" s="67" t="s">
        <v>106</v>
      </c>
      <c r="G1505" s="68">
        <v>46.2</v>
      </c>
      <c r="H1505" s="68">
        <v>1</v>
      </c>
      <c r="I1505" s="69">
        <v>46.2</v>
      </c>
      <c r="J1505" s="69">
        <v>194.88</v>
      </c>
      <c r="K1505" s="69">
        <v>38.56</v>
      </c>
      <c r="L1505" s="69">
        <v>10784.92</v>
      </c>
      <c r="M1505" s="69">
        <v>10784.92</v>
      </c>
      <c r="N1505" s="40"/>
    </row>
    <row r="1506" spans="1:14" x14ac:dyDescent="0.25">
      <c r="A1506" s="47" t="s">
        <v>4724</v>
      </c>
      <c r="B1506" s="63" t="s">
        <v>2242</v>
      </c>
      <c r="C1506" s="64" t="s">
        <v>104</v>
      </c>
      <c r="D1506" s="65">
        <v>180208</v>
      </c>
      <c r="E1506" s="66" t="s">
        <v>1214</v>
      </c>
      <c r="F1506" s="67" t="s">
        <v>106</v>
      </c>
      <c r="G1506" s="68">
        <v>14.4</v>
      </c>
      <c r="H1506" s="68">
        <v>1</v>
      </c>
      <c r="I1506" s="69">
        <v>14.4</v>
      </c>
      <c r="J1506" s="69">
        <v>207.83</v>
      </c>
      <c r="K1506" s="69">
        <v>30.54</v>
      </c>
      <c r="L1506" s="69">
        <v>3432.52</v>
      </c>
      <c r="M1506" s="69">
        <v>3432.52</v>
      </c>
      <c r="N1506" s="40"/>
    </row>
    <row r="1507" spans="1:14" x14ac:dyDescent="0.25">
      <c r="A1507" s="47" t="s">
        <v>4725</v>
      </c>
      <c r="B1507" s="63" t="s">
        <v>2243</v>
      </c>
      <c r="C1507" s="64" t="s">
        <v>104</v>
      </c>
      <c r="D1507" s="65">
        <v>180501</v>
      </c>
      <c r="E1507" s="66" t="s">
        <v>1220</v>
      </c>
      <c r="F1507" s="67" t="s">
        <v>106</v>
      </c>
      <c r="G1507" s="68">
        <v>10.08</v>
      </c>
      <c r="H1507" s="68">
        <v>1</v>
      </c>
      <c r="I1507" s="69">
        <v>10.08</v>
      </c>
      <c r="J1507" s="69">
        <v>591.36</v>
      </c>
      <c r="K1507" s="69">
        <v>36.08</v>
      </c>
      <c r="L1507" s="69">
        <v>6324.59</v>
      </c>
      <c r="M1507" s="69">
        <v>6324.59</v>
      </c>
      <c r="N1507" s="40"/>
    </row>
    <row r="1508" spans="1:14" x14ac:dyDescent="0.25">
      <c r="A1508" s="47" t="s">
        <v>4726</v>
      </c>
      <c r="B1508" s="63" t="s">
        <v>2244</v>
      </c>
      <c r="C1508" s="64" t="s">
        <v>104</v>
      </c>
      <c r="D1508" s="65">
        <v>180503</v>
      </c>
      <c r="E1508" s="66" t="s">
        <v>1940</v>
      </c>
      <c r="F1508" s="67" t="s">
        <v>106</v>
      </c>
      <c r="G1508" s="68">
        <v>1.47</v>
      </c>
      <c r="H1508" s="68">
        <v>1</v>
      </c>
      <c r="I1508" s="69">
        <v>1.47</v>
      </c>
      <c r="J1508" s="69">
        <v>461.61</v>
      </c>
      <c r="K1508" s="69">
        <v>36.08</v>
      </c>
      <c r="L1508" s="69">
        <v>731.6</v>
      </c>
      <c r="M1508" s="69">
        <v>731.6</v>
      </c>
      <c r="N1508" s="40"/>
    </row>
    <row r="1509" spans="1:14" x14ac:dyDescent="0.25">
      <c r="A1509" s="47" t="s">
        <v>4727</v>
      </c>
      <c r="B1509" s="63" t="s">
        <v>2245</v>
      </c>
      <c r="C1509" s="64" t="s">
        <v>104</v>
      </c>
      <c r="D1509" s="65">
        <v>180504</v>
      </c>
      <c r="E1509" s="66" t="s">
        <v>458</v>
      </c>
      <c r="F1509" s="67" t="s">
        <v>106</v>
      </c>
      <c r="G1509" s="68">
        <v>6.4</v>
      </c>
      <c r="H1509" s="68">
        <v>1</v>
      </c>
      <c r="I1509" s="69">
        <v>6.4</v>
      </c>
      <c r="J1509" s="69">
        <v>527.27</v>
      </c>
      <c r="K1509" s="69">
        <v>36.08</v>
      </c>
      <c r="L1509" s="69">
        <v>3605.44</v>
      </c>
      <c r="M1509" s="69">
        <v>3605.44</v>
      </c>
      <c r="N1509" s="40"/>
    </row>
    <row r="1510" spans="1:14" x14ac:dyDescent="0.25">
      <c r="A1510" s="47" t="s">
        <v>4728</v>
      </c>
      <c r="B1510" s="63" t="s">
        <v>2246</v>
      </c>
      <c r="C1510" s="64" t="s">
        <v>270</v>
      </c>
      <c r="D1510" s="77" t="s">
        <v>1551</v>
      </c>
      <c r="E1510" s="66" t="s">
        <v>1552</v>
      </c>
      <c r="F1510" s="67" t="s">
        <v>795</v>
      </c>
      <c r="G1510" s="68">
        <v>777.84</v>
      </c>
      <c r="H1510" s="68">
        <v>1</v>
      </c>
      <c r="I1510" s="69">
        <v>777.84</v>
      </c>
      <c r="J1510" s="69">
        <v>15.28</v>
      </c>
      <c r="K1510" s="69">
        <v>0</v>
      </c>
      <c r="L1510" s="69">
        <v>11885.39</v>
      </c>
      <c r="M1510" s="69">
        <v>11885.39</v>
      </c>
      <c r="N1510" s="40"/>
    </row>
    <row r="1511" spans="1:14" x14ac:dyDescent="0.25">
      <c r="A1511" s="47" t="s">
        <v>4729</v>
      </c>
      <c r="B1511" s="57" t="s">
        <v>2247</v>
      </c>
      <c r="C1511" s="60"/>
      <c r="D1511" s="60"/>
      <c r="E1511" s="59" t="s">
        <v>46</v>
      </c>
      <c r="F1511" s="60"/>
      <c r="G1511" s="61"/>
      <c r="H1511" s="61"/>
      <c r="I1511" s="61"/>
      <c r="J1511" s="61"/>
      <c r="K1511" s="61"/>
      <c r="L1511" s="62">
        <v>11852.060000000001</v>
      </c>
      <c r="M1511" s="62">
        <v>11852.060000000001</v>
      </c>
      <c r="N1511" s="40"/>
    </row>
    <row r="1512" spans="1:14" x14ac:dyDescent="0.25">
      <c r="A1512" s="47" t="s">
        <v>4730</v>
      </c>
      <c r="B1512" s="63" t="s">
        <v>2248</v>
      </c>
      <c r="C1512" s="64" t="s">
        <v>104</v>
      </c>
      <c r="D1512" s="65">
        <v>190102</v>
      </c>
      <c r="E1512" s="66" t="s">
        <v>1229</v>
      </c>
      <c r="F1512" s="67" t="s">
        <v>106</v>
      </c>
      <c r="G1512" s="68">
        <v>68.75</v>
      </c>
      <c r="H1512" s="68">
        <v>1</v>
      </c>
      <c r="I1512" s="69">
        <v>68.75</v>
      </c>
      <c r="J1512" s="69">
        <v>170.7</v>
      </c>
      <c r="K1512" s="69">
        <v>0</v>
      </c>
      <c r="L1512" s="69">
        <v>11735.62</v>
      </c>
      <c r="M1512" s="69">
        <v>11735.62</v>
      </c>
      <c r="N1512" s="40"/>
    </row>
    <row r="1513" spans="1:14" x14ac:dyDescent="0.25">
      <c r="A1513" s="47" t="s">
        <v>4731</v>
      </c>
      <c r="B1513" s="63" t="s">
        <v>2249</v>
      </c>
      <c r="C1513" s="64" t="s">
        <v>104</v>
      </c>
      <c r="D1513" s="65">
        <v>190105</v>
      </c>
      <c r="E1513" s="66" t="s">
        <v>1948</v>
      </c>
      <c r="F1513" s="67" t="s">
        <v>106</v>
      </c>
      <c r="G1513" s="68">
        <v>0.74</v>
      </c>
      <c r="H1513" s="68">
        <v>1</v>
      </c>
      <c r="I1513" s="69">
        <v>0.74</v>
      </c>
      <c r="J1513" s="69">
        <v>157.36000000000001</v>
      </c>
      <c r="K1513" s="69">
        <v>0</v>
      </c>
      <c r="L1513" s="69">
        <v>116.44</v>
      </c>
      <c r="M1513" s="69">
        <v>116.44</v>
      </c>
      <c r="N1513" s="40"/>
    </row>
    <row r="1514" spans="1:14" x14ac:dyDescent="0.25">
      <c r="A1514" s="47" t="s">
        <v>4732</v>
      </c>
      <c r="B1514" s="57" t="s">
        <v>2250</v>
      </c>
      <c r="C1514" s="60"/>
      <c r="D1514" s="60"/>
      <c r="E1514" s="59" t="s">
        <v>48</v>
      </c>
      <c r="F1514" s="60"/>
      <c r="G1514" s="61"/>
      <c r="H1514" s="61"/>
      <c r="I1514" s="61"/>
      <c r="J1514" s="61"/>
      <c r="K1514" s="61"/>
      <c r="L1514" s="62">
        <v>20840.670000000002</v>
      </c>
      <c r="M1514" s="62">
        <v>20840.670000000002</v>
      </c>
      <c r="N1514" s="40"/>
    </row>
    <row r="1515" spans="1:14" x14ac:dyDescent="0.25">
      <c r="A1515" s="47" t="s">
        <v>4733</v>
      </c>
      <c r="B1515" s="63" t="s">
        <v>2251</v>
      </c>
      <c r="C1515" s="64" t="s">
        <v>104</v>
      </c>
      <c r="D1515" s="65">
        <v>210102</v>
      </c>
      <c r="E1515" s="66" t="s">
        <v>825</v>
      </c>
      <c r="F1515" s="67" t="s">
        <v>106</v>
      </c>
      <c r="G1515" s="68">
        <v>617.30999999999995</v>
      </c>
      <c r="H1515" s="68">
        <v>1</v>
      </c>
      <c r="I1515" s="69">
        <v>617.30999999999995</v>
      </c>
      <c r="J1515" s="69">
        <v>2.98</v>
      </c>
      <c r="K1515" s="69">
        <v>0.96</v>
      </c>
      <c r="L1515" s="69">
        <v>2432.1999999999998</v>
      </c>
      <c r="M1515" s="69">
        <v>2432.1999999999998</v>
      </c>
      <c r="N1515" s="40"/>
    </row>
    <row r="1516" spans="1:14" x14ac:dyDescent="0.25">
      <c r="A1516" s="47" t="s">
        <v>4734</v>
      </c>
      <c r="B1516" s="63" t="s">
        <v>2252</v>
      </c>
      <c r="C1516" s="64" t="s">
        <v>104</v>
      </c>
      <c r="D1516" s="65">
        <v>200201</v>
      </c>
      <c r="E1516" s="66" t="s">
        <v>1234</v>
      </c>
      <c r="F1516" s="67" t="s">
        <v>106</v>
      </c>
      <c r="G1516" s="68">
        <v>88.76</v>
      </c>
      <c r="H1516" s="68">
        <v>1</v>
      </c>
      <c r="I1516" s="69">
        <v>88.76</v>
      </c>
      <c r="J1516" s="69">
        <v>7.88</v>
      </c>
      <c r="K1516" s="69">
        <v>10.98</v>
      </c>
      <c r="L1516" s="69">
        <v>1674.01</v>
      </c>
      <c r="M1516" s="69">
        <v>1674.01</v>
      </c>
      <c r="N1516" s="40"/>
    </row>
    <row r="1517" spans="1:14" x14ac:dyDescent="0.25">
      <c r="A1517" s="47" t="s">
        <v>4735</v>
      </c>
      <c r="B1517" s="63" t="s">
        <v>2253</v>
      </c>
      <c r="C1517" s="64" t="s">
        <v>104</v>
      </c>
      <c r="D1517" s="65">
        <v>200403</v>
      </c>
      <c r="E1517" s="66" t="s">
        <v>827</v>
      </c>
      <c r="F1517" s="67" t="s">
        <v>106</v>
      </c>
      <c r="G1517" s="68">
        <v>528.54999999999995</v>
      </c>
      <c r="H1517" s="68">
        <v>1</v>
      </c>
      <c r="I1517" s="69">
        <v>528.54999999999995</v>
      </c>
      <c r="J1517" s="69">
        <v>2.3199999999999998</v>
      </c>
      <c r="K1517" s="69">
        <v>11.93</v>
      </c>
      <c r="L1517" s="69">
        <v>7531.83</v>
      </c>
      <c r="M1517" s="69">
        <v>7531.83</v>
      </c>
      <c r="N1517" s="40"/>
    </row>
    <row r="1518" spans="1:14" ht="24" x14ac:dyDescent="0.3">
      <c r="A1518" s="47" t="s">
        <v>4736</v>
      </c>
      <c r="B1518" s="63" t="s">
        <v>2254</v>
      </c>
      <c r="C1518" s="64" t="s">
        <v>170</v>
      </c>
      <c r="D1518" s="65">
        <v>87273</v>
      </c>
      <c r="E1518" s="66" t="s">
        <v>1240</v>
      </c>
      <c r="F1518" s="67" t="s">
        <v>106</v>
      </c>
      <c r="G1518" s="68">
        <v>183.73</v>
      </c>
      <c r="H1518" s="68">
        <v>1</v>
      </c>
      <c r="I1518" s="69">
        <v>183.73</v>
      </c>
      <c r="J1518" s="69">
        <v>32.67</v>
      </c>
      <c r="K1518" s="69">
        <v>15.99</v>
      </c>
      <c r="L1518" s="69">
        <v>8940.2999999999993</v>
      </c>
      <c r="M1518" s="69">
        <v>8940.2999999999993</v>
      </c>
      <c r="N1518" s="41"/>
    </row>
    <row r="1519" spans="1:14" x14ac:dyDescent="0.25">
      <c r="A1519" s="47" t="s">
        <v>4737</v>
      </c>
      <c r="B1519" s="63" t="s">
        <v>2255</v>
      </c>
      <c r="C1519" s="64" t="s">
        <v>104</v>
      </c>
      <c r="D1519" s="65">
        <v>201302</v>
      </c>
      <c r="E1519" s="66" t="s">
        <v>1238</v>
      </c>
      <c r="F1519" s="67" t="s">
        <v>106</v>
      </c>
      <c r="G1519" s="68">
        <v>3.78</v>
      </c>
      <c r="H1519" s="68">
        <v>1</v>
      </c>
      <c r="I1519" s="69">
        <v>3.78</v>
      </c>
      <c r="J1519" s="69">
        <v>49.06</v>
      </c>
      <c r="K1519" s="69">
        <v>20.34</v>
      </c>
      <c r="L1519" s="69">
        <v>262.33</v>
      </c>
      <c r="M1519" s="69">
        <v>262.33</v>
      </c>
      <c r="N1519" s="40"/>
    </row>
    <row r="1520" spans="1:14" x14ac:dyDescent="0.25">
      <c r="A1520" s="47" t="s">
        <v>4738</v>
      </c>
      <c r="B1520" s="57" t="s">
        <v>2256</v>
      </c>
      <c r="C1520" s="60"/>
      <c r="D1520" s="60"/>
      <c r="E1520" s="59" t="s">
        <v>50</v>
      </c>
      <c r="F1520" s="60"/>
      <c r="G1520" s="61"/>
      <c r="H1520" s="61"/>
      <c r="I1520" s="61"/>
      <c r="J1520" s="61"/>
      <c r="K1520" s="61"/>
      <c r="L1520" s="62">
        <v>5934.1799999999994</v>
      </c>
      <c r="M1520" s="62">
        <v>5934.1799999999994</v>
      </c>
      <c r="N1520" s="40"/>
    </row>
    <row r="1521" spans="1:14" x14ac:dyDescent="0.25">
      <c r="A1521" s="47" t="s">
        <v>4739</v>
      </c>
      <c r="B1521" s="63" t="s">
        <v>2257</v>
      </c>
      <c r="C1521" s="64" t="s">
        <v>104</v>
      </c>
      <c r="D1521" s="65">
        <v>210102</v>
      </c>
      <c r="E1521" s="66" t="s">
        <v>825</v>
      </c>
      <c r="F1521" s="67" t="s">
        <v>106</v>
      </c>
      <c r="G1521" s="68">
        <v>300.77</v>
      </c>
      <c r="H1521" s="68">
        <v>1</v>
      </c>
      <c r="I1521" s="69">
        <v>300.77</v>
      </c>
      <c r="J1521" s="69">
        <v>2.98</v>
      </c>
      <c r="K1521" s="69">
        <v>0.96</v>
      </c>
      <c r="L1521" s="69">
        <v>1185.03</v>
      </c>
      <c r="M1521" s="69">
        <v>1185.03</v>
      </c>
      <c r="N1521" s="40"/>
    </row>
    <row r="1522" spans="1:14" x14ac:dyDescent="0.25">
      <c r="A1522" s="47" t="s">
        <v>4740</v>
      </c>
      <c r="B1522" s="63" t="s">
        <v>2258</v>
      </c>
      <c r="C1522" s="64" t="s">
        <v>104</v>
      </c>
      <c r="D1522" s="65">
        <v>210515</v>
      </c>
      <c r="E1522" s="66" t="s">
        <v>1244</v>
      </c>
      <c r="F1522" s="67" t="s">
        <v>106</v>
      </c>
      <c r="G1522" s="68">
        <v>300.77</v>
      </c>
      <c r="H1522" s="68">
        <v>1</v>
      </c>
      <c r="I1522" s="69">
        <v>300.77</v>
      </c>
      <c r="J1522" s="69">
        <v>4.8</v>
      </c>
      <c r="K1522" s="69">
        <v>10.99</v>
      </c>
      <c r="L1522" s="69">
        <v>4749.1499999999996</v>
      </c>
      <c r="M1522" s="69">
        <v>4749.1499999999996</v>
      </c>
      <c r="N1522" s="40"/>
    </row>
    <row r="1523" spans="1:14" x14ac:dyDescent="0.25">
      <c r="A1523" s="47" t="s">
        <v>4741</v>
      </c>
      <c r="B1523" s="57" t="s">
        <v>2259</v>
      </c>
      <c r="C1523" s="60"/>
      <c r="D1523" s="60"/>
      <c r="E1523" s="59" t="s">
        <v>52</v>
      </c>
      <c r="F1523" s="60"/>
      <c r="G1523" s="61"/>
      <c r="H1523" s="61"/>
      <c r="I1523" s="61"/>
      <c r="J1523" s="61"/>
      <c r="K1523" s="61"/>
      <c r="L1523" s="62">
        <v>52318.27</v>
      </c>
      <c r="M1523" s="62">
        <v>52318.27</v>
      </c>
      <c r="N1523" s="40"/>
    </row>
    <row r="1524" spans="1:14" x14ac:dyDescent="0.3">
      <c r="A1524" s="47" t="s">
        <v>4742</v>
      </c>
      <c r="B1524" s="63" t="s">
        <v>2260</v>
      </c>
      <c r="C1524" s="64" t="s">
        <v>104</v>
      </c>
      <c r="D1524" s="65">
        <v>220101</v>
      </c>
      <c r="E1524" s="66" t="s">
        <v>1249</v>
      </c>
      <c r="F1524" s="67" t="s">
        <v>106</v>
      </c>
      <c r="G1524" s="68">
        <v>346.06</v>
      </c>
      <c r="H1524" s="68">
        <v>1</v>
      </c>
      <c r="I1524" s="69">
        <v>346.06</v>
      </c>
      <c r="J1524" s="69">
        <v>22.27</v>
      </c>
      <c r="K1524" s="69">
        <v>8.7899999999999991</v>
      </c>
      <c r="L1524" s="69">
        <v>10748.62</v>
      </c>
      <c r="M1524" s="69">
        <v>10748.62</v>
      </c>
      <c r="N1524" s="41"/>
    </row>
    <row r="1525" spans="1:14" x14ac:dyDescent="0.3">
      <c r="A1525" s="47" t="s">
        <v>4743</v>
      </c>
      <c r="B1525" s="63" t="s">
        <v>2261</v>
      </c>
      <c r="C1525" s="64" t="s">
        <v>104</v>
      </c>
      <c r="D1525" s="65">
        <v>221101</v>
      </c>
      <c r="E1525" s="66" t="s">
        <v>1251</v>
      </c>
      <c r="F1525" s="67" t="s">
        <v>106</v>
      </c>
      <c r="G1525" s="68">
        <v>346.06</v>
      </c>
      <c r="H1525" s="68">
        <v>1</v>
      </c>
      <c r="I1525" s="69">
        <v>346.06</v>
      </c>
      <c r="J1525" s="69">
        <v>56.32</v>
      </c>
      <c r="K1525" s="69">
        <v>14.49</v>
      </c>
      <c r="L1525" s="69">
        <v>24504.5</v>
      </c>
      <c r="M1525" s="69">
        <v>24504.5</v>
      </c>
      <c r="N1525" s="41"/>
    </row>
    <row r="1526" spans="1:14" x14ac:dyDescent="0.25">
      <c r="A1526" s="47" t="s">
        <v>4744</v>
      </c>
      <c r="B1526" s="63" t="s">
        <v>2262</v>
      </c>
      <c r="C1526" s="64" t="s">
        <v>104</v>
      </c>
      <c r="D1526" s="65">
        <v>221104</v>
      </c>
      <c r="E1526" s="66" t="s">
        <v>1255</v>
      </c>
      <c r="F1526" s="67" t="s">
        <v>106</v>
      </c>
      <c r="G1526" s="68">
        <v>346.06</v>
      </c>
      <c r="H1526" s="68">
        <v>1</v>
      </c>
      <c r="I1526" s="69">
        <v>346.06</v>
      </c>
      <c r="J1526" s="69">
        <v>29.5</v>
      </c>
      <c r="K1526" s="69">
        <v>0</v>
      </c>
      <c r="L1526" s="69">
        <v>10208.77</v>
      </c>
      <c r="M1526" s="69">
        <v>10208.77</v>
      </c>
      <c r="N1526" s="40"/>
    </row>
    <row r="1527" spans="1:14" x14ac:dyDescent="0.25">
      <c r="A1527" s="47" t="s">
        <v>4745</v>
      </c>
      <c r="B1527" s="63" t="s">
        <v>2263</v>
      </c>
      <c r="C1527" s="64" t="s">
        <v>104</v>
      </c>
      <c r="D1527" s="65">
        <v>220902</v>
      </c>
      <c r="E1527" s="66" t="s">
        <v>1247</v>
      </c>
      <c r="F1527" s="67" t="s">
        <v>123</v>
      </c>
      <c r="G1527" s="68">
        <v>73.8</v>
      </c>
      <c r="H1527" s="68">
        <v>1</v>
      </c>
      <c r="I1527" s="69">
        <v>73.8</v>
      </c>
      <c r="J1527" s="69">
        <v>1.24</v>
      </c>
      <c r="K1527" s="69">
        <v>6.6</v>
      </c>
      <c r="L1527" s="69">
        <v>578.59</v>
      </c>
      <c r="M1527" s="69">
        <v>578.59</v>
      </c>
      <c r="N1527" s="40"/>
    </row>
    <row r="1528" spans="1:14" ht="24" x14ac:dyDescent="0.3">
      <c r="A1528" s="47" t="s">
        <v>4746</v>
      </c>
      <c r="B1528" s="63" t="s">
        <v>2264</v>
      </c>
      <c r="C1528" s="64" t="s">
        <v>104</v>
      </c>
      <c r="D1528" s="65">
        <v>220100</v>
      </c>
      <c r="E1528" s="66" t="s">
        <v>720</v>
      </c>
      <c r="F1528" s="67" t="s">
        <v>106</v>
      </c>
      <c r="G1528" s="68">
        <v>88.06</v>
      </c>
      <c r="H1528" s="68">
        <v>1</v>
      </c>
      <c r="I1528" s="69">
        <v>88.06</v>
      </c>
      <c r="J1528" s="69">
        <v>39.92</v>
      </c>
      <c r="K1528" s="69">
        <v>31.37</v>
      </c>
      <c r="L1528" s="69">
        <v>6277.79</v>
      </c>
      <c r="M1528" s="69">
        <v>6277.79</v>
      </c>
      <c r="N1528" s="41"/>
    </row>
    <row r="1529" spans="1:14" x14ac:dyDescent="0.25">
      <c r="A1529" s="47" t="s">
        <v>4747</v>
      </c>
      <c r="B1529" s="57" t="s">
        <v>2265</v>
      </c>
      <c r="C1529" s="60"/>
      <c r="D1529" s="60"/>
      <c r="E1529" s="59" t="s">
        <v>54</v>
      </c>
      <c r="F1529" s="60"/>
      <c r="G1529" s="61"/>
      <c r="H1529" s="61"/>
      <c r="I1529" s="61"/>
      <c r="J1529" s="61"/>
      <c r="K1529" s="61"/>
      <c r="L1529" s="62">
        <v>1091.24</v>
      </c>
      <c r="M1529" s="62">
        <v>1091.24</v>
      </c>
      <c r="N1529" s="40"/>
    </row>
    <row r="1530" spans="1:14" x14ac:dyDescent="0.25">
      <c r="A1530" s="47" t="s">
        <v>4748</v>
      </c>
      <c r="B1530" s="63" t="s">
        <v>2266</v>
      </c>
      <c r="C1530" s="64" t="s">
        <v>104</v>
      </c>
      <c r="D1530" s="65">
        <v>230174</v>
      </c>
      <c r="E1530" s="66" t="s">
        <v>1259</v>
      </c>
      <c r="F1530" s="67" t="s">
        <v>101</v>
      </c>
      <c r="G1530" s="68">
        <v>4</v>
      </c>
      <c r="H1530" s="68">
        <v>1</v>
      </c>
      <c r="I1530" s="69">
        <v>4</v>
      </c>
      <c r="J1530" s="69">
        <v>77.22</v>
      </c>
      <c r="K1530" s="69">
        <v>10.37</v>
      </c>
      <c r="L1530" s="69">
        <v>350.36</v>
      </c>
      <c r="M1530" s="69">
        <v>350.36</v>
      </c>
      <c r="N1530" s="40"/>
    </row>
    <row r="1531" spans="1:14" x14ac:dyDescent="0.25">
      <c r="A1531" s="47" t="s">
        <v>4749</v>
      </c>
      <c r="B1531" s="63" t="s">
        <v>2267</v>
      </c>
      <c r="C1531" s="64" t="s">
        <v>104</v>
      </c>
      <c r="D1531" s="65">
        <v>230176</v>
      </c>
      <c r="E1531" s="66" t="s">
        <v>1261</v>
      </c>
      <c r="F1531" s="67" t="s">
        <v>101</v>
      </c>
      <c r="G1531" s="68">
        <v>6</v>
      </c>
      <c r="H1531" s="68">
        <v>1</v>
      </c>
      <c r="I1531" s="69">
        <v>6</v>
      </c>
      <c r="J1531" s="69">
        <v>113.11</v>
      </c>
      <c r="K1531" s="69">
        <v>10.37</v>
      </c>
      <c r="L1531" s="69">
        <v>740.88</v>
      </c>
      <c r="M1531" s="69">
        <v>740.88</v>
      </c>
      <c r="N1531" s="40"/>
    </row>
    <row r="1532" spans="1:14" x14ac:dyDescent="0.25">
      <c r="A1532" s="47" t="s">
        <v>4750</v>
      </c>
      <c r="B1532" s="57" t="s">
        <v>2268</v>
      </c>
      <c r="C1532" s="60"/>
      <c r="D1532" s="60"/>
      <c r="E1532" s="59" t="s">
        <v>56</v>
      </c>
      <c r="F1532" s="60"/>
      <c r="G1532" s="61"/>
      <c r="H1532" s="61"/>
      <c r="I1532" s="61"/>
      <c r="J1532" s="61"/>
      <c r="K1532" s="61"/>
      <c r="L1532" s="62">
        <v>3997.09</v>
      </c>
      <c r="M1532" s="62">
        <v>3997.09</v>
      </c>
      <c r="N1532" s="40"/>
    </row>
    <row r="1533" spans="1:14" x14ac:dyDescent="0.25">
      <c r="A1533" s="47" t="s">
        <v>4751</v>
      </c>
      <c r="B1533" s="63" t="s">
        <v>2269</v>
      </c>
      <c r="C1533" s="64" t="s">
        <v>104</v>
      </c>
      <c r="D1533" s="65">
        <v>240106</v>
      </c>
      <c r="E1533" s="66" t="s">
        <v>1571</v>
      </c>
      <c r="F1533" s="67" t="s">
        <v>123</v>
      </c>
      <c r="G1533" s="68">
        <v>109.72</v>
      </c>
      <c r="H1533" s="68">
        <v>1</v>
      </c>
      <c r="I1533" s="69">
        <v>109.72</v>
      </c>
      <c r="J1533" s="69">
        <v>23.95</v>
      </c>
      <c r="K1533" s="69">
        <v>12.48</v>
      </c>
      <c r="L1533" s="69">
        <v>3997.09</v>
      </c>
      <c r="M1533" s="69">
        <v>3997.09</v>
      </c>
      <c r="N1533" s="40"/>
    </row>
    <row r="1534" spans="1:14" x14ac:dyDescent="0.25">
      <c r="A1534" s="47" t="s">
        <v>4752</v>
      </c>
      <c r="B1534" s="57" t="s">
        <v>2270</v>
      </c>
      <c r="C1534" s="60"/>
      <c r="D1534" s="60"/>
      <c r="E1534" s="59" t="s">
        <v>60</v>
      </c>
      <c r="F1534" s="60"/>
      <c r="G1534" s="61"/>
      <c r="H1534" s="61"/>
      <c r="I1534" s="61"/>
      <c r="J1534" s="61"/>
      <c r="K1534" s="61"/>
      <c r="L1534" s="62">
        <v>24836.03</v>
      </c>
      <c r="M1534" s="62">
        <v>24836.03</v>
      </c>
      <c r="N1534" s="40"/>
    </row>
    <row r="1535" spans="1:14" x14ac:dyDescent="0.25">
      <c r="A1535" s="47" t="s">
        <v>4753</v>
      </c>
      <c r="B1535" s="72" t="s">
        <v>2271</v>
      </c>
      <c r="C1535" s="73"/>
      <c r="D1535" s="73"/>
      <c r="E1535" s="74" t="s">
        <v>1264</v>
      </c>
      <c r="F1535" s="73"/>
      <c r="G1535" s="75"/>
      <c r="H1535" s="75"/>
      <c r="I1535" s="75"/>
      <c r="J1535" s="75"/>
      <c r="K1535" s="75"/>
      <c r="L1535" s="76">
        <v>6629.35</v>
      </c>
      <c r="M1535" s="76">
        <v>6629.35</v>
      </c>
      <c r="N1535" s="40"/>
    </row>
    <row r="1536" spans="1:14" x14ac:dyDescent="0.25">
      <c r="A1536" s="47" t="s">
        <v>4754</v>
      </c>
      <c r="B1536" s="63" t="s">
        <v>2272</v>
      </c>
      <c r="C1536" s="64" t="s">
        <v>104</v>
      </c>
      <c r="D1536" s="65">
        <v>261300</v>
      </c>
      <c r="E1536" s="66" t="s">
        <v>1266</v>
      </c>
      <c r="F1536" s="67" t="s">
        <v>106</v>
      </c>
      <c r="G1536" s="68">
        <v>343.49</v>
      </c>
      <c r="H1536" s="68">
        <v>1</v>
      </c>
      <c r="I1536" s="69">
        <v>343.49</v>
      </c>
      <c r="J1536" s="69">
        <v>1.74</v>
      </c>
      <c r="K1536" s="69">
        <v>7.66</v>
      </c>
      <c r="L1536" s="69">
        <v>3228.8</v>
      </c>
      <c r="M1536" s="69">
        <v>3228.8</v>
      </c>
      <c r="N1536" s="40"/>
    </row>
    <row r="1537" spans="1:14" x14ac:dyDescent="0.25">
      <c r="A1537" s="47" t="s">
        <v>4755</v>
      </c>
      <c r="B1537" s="63" t="s">
        <v>2273</v>
      </c>
      <c r="C1537" s="64" t="s">
        <v>104</v>
      </c>
      <c r="D1537" s="65">
        <v>261001</v>
      </c>
      <c r="E1537" s="66" t="s">
        <v>1268</v>
      </c>
      <c r="F1537" s="67" t="s">
        <v>106</v>
      </c>
      <c r="G1537" s="68">
        <v>343.49</v>
      </c>
      <c r="H1537" s="68">
        <v>1</v>
      </c>
      <c r="I1537" s="69">
        <v>343.49</v>
      </c>
      <c r="J1537" s="69">
        <v>3.68</v>
      </c>
      <c r="K1537" s="69">
        <v>6.22</v>
      </c>
      <c r="L1537" s="69">
        <v>3400.55</v>
      </c>
      <c r="M1537" s="69">
        <v>3400.55</v>
      </c>
      <c r="N1537" s="40"/>
    </row>
    <row r="1538" spans="1:14" x14ac:dyDescent="0.25">
      <c r="A1538" s="47" t="s">
        <v>4756</v>
      </c>
      <c r="B1538" s="72" t="s">
        <v>2274</v>
      </c>
      <c r="C1538" s="73"/>
      <c r="D1538" s="73"/>
      <c r="E1538" s="74" t="s">
        <v>1270</v>
      </c>
      <c r="F1538" s="73"/>
      <c r="G1538" s="75"/>
      <c r="H1538" s="75"/>
      <c r="I1538" s="75"/>
      <c r="J1538" s="75"/>
      <c r="K1538" s="75"/>
      <c r="L1538" s="76">
        <v>4267.92</v>
      </c>
      <c r="M1538" s="76">
        <v>4267.92</v>
      </c>
      <c r="N1538" s="40"/>
    </row>
    <row r="1539" spans="1:14" x14ac:dyDescent="0.25">
      <c r="A1539" s="47" t="s">
        <v>4757</v>
      </c>
      <c r="B1539" s="63" t="s">
        <v>2275</v>
      </c>
      <c r="C1539" s="64" t="s">
        <v>104</v>
      </c>
      <c r="D1539" s="65">
        <v>261301</v>
      </c>
      <c r="E1539" s="66" t="s">
        <v>1272</v>
      </c>
      <c r="F1539" s="67" t="s">
        <v>106</v>
      </c>
      <c r="G1539" s="68">
        <v>300.77</v>
      </c>
      <c r="H1539" s="68">
        <v>1</v>
      </c>
      <c r="I1539" s="69">
        <v>300.77</v>
      </c>
      <c r="J1539" s="69">
        <v>1.1100000000000001</v>
      </c>
      <c r="K1539" s="69">
        <v>5.31</v>
      </c>
      <c r="L1539" s="69">
        <v>1930.94</v>
      </c>
      <c r="M1539" s="69">
        <v>1930.94</v>
      </c>
      <c r="N1539" s="40"/>
    </row>
    <row r="1540" spans="1:14" x14ac:dyDescent="0.25">
      <c r="A1540" s="47" t="s">
        <v>4758</v>
      </c>
      <c r="B1540" s="63" t="s">
        <v>2276</v>
      </c>
      <c r="C1540" s="64" t="s">
        <v>104</v>
      </c>
      <c r="D1540" s="65">
        <v>261307</v>
      </c>
      <c r="E1540" s="66" t="s">
        <v>1274</v>
      </c>
      <c r="F1540" s="67" t="s">
        <v>106</v>
      </c>
      <c r="G1540" s="68">
        <v>300.77</v>
      </c>
      <c r="H1540" s="68">
        <v>1</v>
      </c>
      <c r="I1540" s="69">
        <v>300.77</v>
      </c>
      <c r="J1540" s="69">
        <v>3.29</v>
      </c>
      <c r="K1540" s="69">
        <v>4.4800000000000004</v>
      </c>
      <c r="L1540" s="69">
        <v>2336.98</v>
      </c>
      <c r="M1540" s="69">
        <v>2336.98</v>
      </c>
      <c r="N1540" s="40"/>
    </row>
    <row r="1541" spans="1:14" x14ac:dyDescent="0.25">
      <c r="A1541" s="47" t="s">
        <v>4759</v>
      </c>
      <c r="B1541" s="72" t="s">
        <v>2277</v>
      </c>
      <c r="C1541" s="73"/>
      <c r="D1541" s="73"/>
      <c r="E1541" s="74" t="s">
        <v>1276</v>
      </c>
      <c r="F1541" s="73"/>
      <c r="G1541" s="75"/>
      <c r="H1541" s="75"/>
      <c r="I1541" s="75"/>
      <c r="J1541" s="75"/>
      <c r="K1541" s="75"/>
      <c r="L1541" s="76">
        <v>2011.6</v>
      </c>
      <c r="M1541" s="76">
        <v>2011.6</v>
      </c>
      <c r="N1541" s="40"/>
    </row>
    <row r="1542" spans="1:14" x14ac:dyDescent="0.25">
      <c r="A1542" s="47" t="s">
        <v>4760</v>
      </c>
      <c r="B1542" s="63" t="s">
        <v>2278</v>
      </c>
      <c r="C1542" s="64" t="s">
        <v>104</v>
      </c>
      <c r="D1542" s="65">
        <v>261000</v>
      </c>
      <c r="E1542" s="66" t="s">
        <v>838</v>
      </c>
      <c r="F1542" s="67" t="s">
        <v>106</v>
      </c>
      <c r="G1542" s="68">
        <v>185.06</v>
      </c>
      <c r="H1542" s="68">
        <v>1</v>
      </c>
      <c r="I1542" s="69">
        <v>185.06</v>
      </c>
      <c r="J1542" s="69">
        <v>4.62</v>
      </c>
      <c r="K1542" s="69">
        <v>6.25</v>
      </c>
      <c r="L1542" s="69">
        <v>2011.6</v>
      </c>
      <c r="M1542" s="69">
        <v>2011.6</v>
      </c>
      <c r="N1542" s="40"/>
    </row>
    <row r="1543" spans="1:14" x14ac:dyDescent="0.25">
      <c r="A1543" s="47" t="s">
        <v>4761</v>
      </c>
      <c r="B1543" s="72" t="s">
        <v>2279</v>
      </c>
      <c r="C1543" s="73"/>
      <c r="D1543" s="73"/>
      <c r="E1543" s="74" t="s">
        <v>1279</v>
      </c>
      <c r="F1543" s="73"/>
      <c r="G1543" s="75"/>
      <c r="H1543" s="75"/>
      <c r="I1543" s="75"/>
      <c r="J1543" s="75"/>
      <c r="K1543" s="75"/>
      <c r="L1543" s="76">
        <v>5865.86</v>
      </c>
      <c r="M1543" s="76">
        <v>5865.86</v>
      </c>
      <c r="N1543" s="40"/>
    </row>
    <row r="1544" spans="1:14" x14ac:dyDescent="0.3">
      <c r="A1544" s="47" t="s">
        <v>4762</v>
      </c>
      <c r="B1544" s="63" t="s">
        <v>2280</v>
      </c>
      <c r="C1544" s="64" t="s">
        <v>104</v>
      </c>
      <c r="D1544" s="65">
        <v>261602</v>
      </c>
      <c r="E1544" s="66" t="s">
        <v>730</v>
      </c>
      <c r="F1544" s="67" t="s">
        <v>106</v>
      </c>
      <c r="G1544" s="68">
        <v>277.74</v>
      </c>
      <c r="H1544" s="68">
        <v>1</v>
      </c>
      <c r="I1544" s="69">
        <v>277.74</v>
      </c>
      <c r="J1544" s="69">
        <v>9.39</v>
      </c>
      <c r="K1544" s="69">
        <v>11.73</v>
      </c>
      <c r="L1544" s="69">
        <v>5865.86</v>
      </c>
      <c r="M1544" s="69">
        <v>5865.86</v>
      </c>
      <c r="N1544" s="41"/>
    </row>
    <row r="1545" spans="1:14" x14ac:dyDescent="0.25">
      <c r="A1545" s="47" t="s">
        <v>4763</v>
      </c>
      <c r="B1545" s="72" t="s">
        <v>2281</v>
      </c>
      <c r="C1545" s="73"/>
      <c r="D1545" s="73"/>
      <c r="E1545" s="74" t="s">
        <v>70</v>
      </c>
      <c r="F1545" s="73"/>
      <c r="G1545" s="75"/>
      <c r="H1545" s="75"/>
      <c r="I1545" s="75"/>
      <c r="J1545" s="75"/>
      <c r="K1545" s="75"/>
      <c r="L1545" s="76">
        <v>5422.03</v>
      </c>
      <c r="M1545" s="76">
        <v>5422.03</v>
      </c>
      <c r="N1545" s="40"/>
    </row>
    <row r="1546" spans="1:14" x14ac:dyDescent="0.25">
      <c r="A1546" s="47" t="s">
        <v>4764</v>
      </c>
      <c r="B1546" s="63" t="s">
        <v>2282</v>
      </c>
      <c r="C1546" s="64" t="s">
        <v>104</v>
      </c>
      <c r="D1546" s="65">
        <v>261609</v>
      </c>
      <c r="E1546" s="66" t="s">
        <v>1283</v>
      </c>
      <c r="F1546" s="67" t="s">
        <v>106</v>
      </c>
      <c r="G1546" s="68">
        <v>475.2</v>
      </c>
      <c r="H1546" s="68">
        <v>1</v>
      </c>
      <c r="I1546" s="69">
        <v>475.2</v>
      </c>
      <c r="J1546" s="69">
        <v>8.3000000000000007</v>
      </c>
      <c r="K1546" s="69">
        <v>3.11</v>
      </c>
      <c r="L1546" s="69">
        <v>5422.03</v>
      </c>
      <c r="M1546" s="69">
        <v>5422.03</v>
      </c>
      <c r="N1546" s="40"/>
    </row>
    <row r="1547" spans="1:14" x14ac:dyDescent="0.25">
      <c r="A1547" s="47" t="s">
        <v>4765</v>
      </c>
      <c r="B1547" s="72" t="s">
        <v>2283</v>
      </c>
      <c r="C1547" s="73"/>
      <c r="D1547" s="73"/>
      <c r="E1547" s="74" t="s">
        <v>718</v>
      </c>
      <c r="F1547" s="73"/>
      <c r="G1547" s="75"/>
      <c r="H1547" s="75"/>
      <c r="I1547" s="75"/>
      <c r="J1547" s="75"/>
      <c r="K1547" s="75"/>
      <c r="L1547" s="76">
        <v>639.27</v>
      </c>
      <c r="M1547" s="76">
        <v>639.27</v>
      </c>
      <c r="N1547" s="40"/>
    </row>
    <row r="1548" spans="1:14" x14ac:dyDescent="0.25">
      <c r="A1548" s="47" t="s">
        <v>4766</v>
      </c>
      <c r="B1548" s="63" t="s">
        <v>2284</v>
      </c>
      <c r="C1548" s="64" t="s">
        <v>104</v>
      </c>
      <c r="D1548" s="65">
        <v>261703</v>
      </c>
      <c r="E1548" s="66" t="s">
        <v>733</v>
      </c>
      <c r="F1548" s="67" t="s">
        <v>106</v>
      </c>
      <c r="G1548" s="68">
        <v>61.41</v>
      </c>
      <c r="H1548" s="68">
        <v>1</v>
      </c>
      <c r="I1548" s="69">
        <v>61.41</v>
      </c>
      <c r="J1548" s="69">
        <v>3.39</v>
      </c>
      <c r="K1548" s="69">
        <v>7.02</v>
      </c>
      <c r="L1548" s="69">
        <v>639.27</v>
      </c>
      <c r="M1548" s="69">
        <v>639.27</v>
      </c>
      <c r="N1548" s="40"/>
    </row>
    <row r="1549" spans="1:14" x14ac:dyDescent="0.25">
      <c r="A1549" s="47" t="s">
        <v>4767</v>
      </c>
      <c r="B1549" s="57" t="s">
        <v>2285</v>
      </c>
      <c r="C1549" s="60"/>
      <c r="D1549" s="60"/>
      <c r="E1549" s="59" t="s">
        <v>62</v>
      </c>
      <c r="F1549" s="60"/>
      <c r="G1549" s="61"/>
      <c r="H1549" s="61"/>
      <c r="I1549" s="61"/>
      <c r="J1549" s="61"/>
      <c r="K1549" s="61"/>
      <c r="L1549" s="62">
        <v>21596.59</v>
      </c>
      <c r="M1549" s="62">
        <v>21596.59</v>
      </c>
      <c r="N1549" s="40"/>
    </row>
    <row r="1550" spans="1:14" ht="24" x14ac:dyDescent="0.3">
      <c r="A1550" s="47" t="s">
        <v>4768</v>
      </c>
      <c r="B1550" s="63" t="s">
        <v>2286</v>
      </c>
      <c r="C1550" s="64" t="s">
        <v>270</v>
      </c>
      <c r="D1550" s="77" t="s">
        <v>2287</v>
      </c>
      <c r="E1550" s="66" t="s">
        <v>2288</v>
      </c>
      <c r="F1550" s="67" t="s">
        <v>101</v>
      </c>
      <c r="G1550" s="68">
        <v>4</v>
      </c>
      <c r="H1550" s="68">
        <v>1</v>
      </c>
      <c r="I1550" s="69">
        <v>4</v>
      </c>
      <c r="J1550" s="69">
        <v>886.74</v>
      </c>
      <c r="K1550" s="69">
        <v>695.04</v>
      </c>
      <c r="L1550" s="69">
        <v>6327.12</v>
      </c>
      <c r="M1550" s="69">
        <v>6327.12</v>
      </c>
      <c r="N1550" s="41"/>
    </row>
    <row r="1551" spans="1:14" x14ac:dyDescent="0.25">
      <c r="A1551" s="47" t="s">
        <v>4769</v>
      </c>
      <c r="B1551" s="63" t="s">
        <v>2289</v>
      </c>
      <c r="C1551" s="64" t="s">
        <v>104</v>
      </c>
      <c r="D1551" s="65">
        <v>271608</v>
      </c>
      <c r="E1551" s="66" t="s">
        <v>1291</v>
      </c>
      <c r="F1551" s="67" t="s">
        <v>106</v>
      </c>
      <c r="G1551" s="68">
        <v>21.82</v>
      </c>
      <c r="H1551" s="68">
        <v>1</v>
      </c>
      <c r="I1551" s="69">
        <v>21.82</v>
      </c>
      <c r="J1551" s="69">
        <v>397.9</v>
      </c>
      <c r="K1551" s="69">
        <v>40.53</v>
      </c>
      <c r="L1551" s="69">
        <v>9566.5400000000009</v>
      </c>
      <c r="M1551" s="69">
        <v>9566.5400000000009</v>
      </c>
      <c r="N1551" s="40"/>
    </row>
    <row r="1552" spans="1:14" x14ac:dyDescent="0.3">
      <c r="A1552" s="47" t="s">
        <v>4770</v>
      </c>
      <c r="B1552" s="63" t="s">
        <v>2290</v>
      </c>
      <c r="C1552" s="64" t="s">
        <v>104</v>
      </c>
      <c r="D1552" s="65">
        <v>271307</v>
      </c>
      <c r="E1552" s="66" t="s">
        <v>1289</v>
      </c>
      <c r="F1552" s="67" t="s">
        <v>123</v>
      </c>
      <c r="G1552" s="68">
        <v>15.36</v>
      </c>
      <c r="H1552" s="68">
        <v>1</v>
      </c>
      <c r="I1552" s="69">
        <v>15.36</v>
      </c>
      <c r="J1552" s="69">
        <v>202.63</v>
      </c>
      <c r="K1552" s="69">
        <v>97.44</v>
      </c>
      <c r="L1552" s="69">
        <v>4609.07</v>
      </c>
      <c r="M1552" s="69">
        <v>4609.07</v>
      </c>
      <c r="N1552" s="41"/>
    </row>
    <row r="1553" spans="1:14" x14ac:dyDescent="0.25">
      <c r="A1553" s="47" t="s">
        <v>4771</v>
      </c>
      <c r="B1553" s="63" t="s">
        <v>2291</v>
      </c>
      <c r="C1553" s="64" t="s">
        <v>104</v>
      </c>
      <c r="D1553" s="65">
        <v>270501</v>
      </c>
      <c r="E1553" s="66" t="s">
        <v>114</v>
      </c>
      <c r="F1553" s="67" t="s">
        <v>106</v>
      </c>
      <c r="G1553" s="68">
        <v>374.61</v>
      </c>
      <c r="H1553" s="68">
        <v>1</v>
      </c>
      <c r="I1553" s="69">
        <v>374.61</v>
      </c>
      <c r="J1553" s="69">
        <v>1.31</v>
      </c>
      <c r="K1553" s="69">
        <v>1.61</v>
      </c>
      <c r="L1553" s="69">
        <v>1093.8599999999999</v>
      </c>
      <c r="M1553" s="69">
        <v>1093.8599999999999</v>
      </c>
      <c r="N1553" s="40"/>
    </row>
    <row r="1554" spans="1:14" x14ac:dyDescent="0.25">
      <c r="A1554" s="47" t="s">
        <v>4772</v>
      </c>
      <c r="B1554" s="51">
        <v>9</v>
      </c>
      <c r="C1554" s="71"/>
      <c r="D1554" s="71"/>
      <c r="E1554" s="53" t="s">
        <v>11</v>
      </c>
      <c r="F1554" s="54" t="s">
        <v>101</v>
      </c>
      <c r="G1554" s="55">
        <v>1</v>
      </c>
      <c r="H1554" s="55">
        <v>1</v>
      </c>
      <c r="I1554" s="56"/>
      <c r="J1554" s="56"/>
      <c r="K1554" s="56"/>
      <c r="L1554" s="55">
        <v>509491.77999999991</v>
      </c>
      <c r="M1554" s="55">
        <v>509491.77999999991</v>
      </c>
      <c r="N1554" s="40"/>
    </row>
    <row r="1555" spans="1:14" x14ac:dyDescent="0.25">
      <c r="A1555" s="47" t="s">
        <v>4773</v>
      </c>
      <c r="B1555" s="57" t="s">
        <v>2292</v>
      </c>
      <c r="C1555" s="60"/>
      <c r="D1555" s="60"/>
      <c r="E1555" s="59" t="s">
        <v>20</v>
      </c>
      <c r="F1555" s="60"/>
      <c r="G1555" s="61"/>
      <c r="H1555" s="61"/>
      <c r="I1555" s="61"/>
      <c r="J1555" s="61"/>
      <c r="K1555" s="61"/>
      <c r="L1555" s="62">
        <v>1630.72</v>
      </c>
      <c r="M1555" s="62">
        <v>1630.72</v>
      </c>
      <c r="N1555" s="40"/>
    </row>
    <row r="1556" spans="1:14" ht="24" x14ac:dyDescent="0.3">
      <c r="A1556" s="47" t="s">
        <v>4774</v>
      </c>
      <c r="B1556" s="63" t="s">
        <v>2293</v>
      </c>
      <c r="C1556" s="64" t="s">
        <v>104</v>
      </c>
      <c r="D1556" s="65">
        <v>20701</v>
      </c>
      <c r="E1556" s="66" t="s">
        <v>877</v>
      </c>
      <c r="F1556" s="67" t="s">
        <v>106</v>
      </c>
      <c r="G1556" s="68">
        <v>382.8</v>
      </c>
      <c r="H1556" s="68">
        <v>1</v>
      </c>
      <c r="I1556" s="69">
        <v>382.8</v>
      </c>
      <c r="J1556" s="69">
        <v>2.98</v>
      </c>
      <c r="K1556" s="69">
        <v>1.28</v>
      </c>
      <c r="L1556" s="69">
        <v>1630.72</v>
      </c>
      <c r="M1556" s="69">
        <v>1630.72</v>
      </c>
      <c r="N1556" s="41"/>
    </row>
    <row r="1557" spans="1:14" x14ac:dyDescent="0.25">
      <c r="A1557" s="47" t="s">
        <v>4775</v>
      </c>
      <c r="B1557" s="57" t="s">
        <v>2294</v>
      </c>
      <c r="C1557" s="60"/>
      <c r="D1557" s="60"/>
      <c r="E1557" s="59" t="s">
        <v>22</v>
      </c>
      <c r="F1557" s="60"/>
      <c r="G1557" s="61"/>
      <c r="H1557" s="61"/>
      <c r="I1557" s="61"/>
      <c r="J1557" s="61"/>
      <c r="K1557" s="61"/>
      <c r="L1557" s="62">
        <v>971.76</v>
      </c>
      <c r="M1557" s="62">
        <v>971.76</v>
      </c>
      <c r="N1557" s="40"/>
    </row>
    <row r="1558" spans="1:14" x14ac:dyDescent="0.25">
      <c r="A1558" s="47" t="s">
        <v>4776</v>
      </c>
      <c r="B1558" s="63" t="s">
        <v>2295</v>
      </c>
      <c r="C1558" s="64" t="s">
        <v>104</v>
      </c>
      <c r="D1558" s="65">
        <v>30101</v>
      </c>
      <c r="E1558" s="66" t="s">
        <v>782</v>
      </c>
      <c r="F1558" s="67" t="s">
        <v>145</v>
      </c>
      <c r="G1558" s="68">
        <v>26.8</v>
      </c>
      <c r="H1558" s="68">
        <v>1</v>
      </c>
      <c r="I1558" s="69">
        <v>26.8</v>
      </c>
      <c r="J1558" s="69">
        <v>28.5</v>
      </c>
      <c r="K1558" s="69">
        <v>7.76</v>
      </c>
      <c r="L1558" s="69">
        <v>971.76</v>
      </c>
      <c r="M1558" s="69">
        <v>971.76</v>
      </c>
      <c r="N1558" s="40"/>
    </row>
    <row r="1559" spans="1:14" x14ac:dyDescent="0.25">
      <c r="A1559" s="47" t="s">
        <v>4777</v>
      </c>
      <c r="B1559" s="57" t="s">
        <v>2296</v>
      </c>
      <c r="C1559" s="60"/>
      <c r="D1559" s="60"/>
      <c r="E1559" s="59" t="s">
        <v>24</v>
      </c>
      <c r="F1559" s="60"/>
      <c r="G1559" s="61"/>
      <c r="H1559" s="61"/>
      <c r="I1559" s="61"/>
      <c r="J1559" s="61"/>
      <c r="K1559" s="61"/>
      <c r="L1559" s="62">
        <v>2469.06</v>
      </c>
      <c r="M1559" s="62">
        <v>2469.06</v>
      </c>
      <c r="N1559" s="40"/>
    </row>
    <row r="1560" spans="1:14" ht="24" x14ac:dyDescent="0.3">
      <c r="A1560" s="47" t="s">
        <v>4778</v>
      </c>
      <c r="B1560" s="63" t="s">
        <v>2297</v>
      </c>
      <c r="C1560" s="64" t="s">
        <v>104</v>
      </c>
      <c r="D1560" s="65">
        <v>41140</v>
      </c>
      <c r="E1560" s="70" t="s">
        <v>3188</v>
      </c>
      <c r="F1560" s="67" t="s">
        <v>106</v>
      </c>
      <c r="G1560" s="68">
        <v>382.8</v>
      </c>
      <c r="H1560" s="68">
        <v>1</v>
      </c>
      <c r="I1560" s="69">
        <v>382.8</v>
      </c>
      <c r="J1560" s="69">
        <v>0</v>
      </c>
      <c r="K1560" s="69">
        <v>2.15</v>
      </c>
      <c r="L1560" s="69">
        <v>823.02</v>
      </c>
      <c r="M1560" s="69">
        <v>823.02</v>
      </c>
      <c r="N1560" s="41"/>
    </row>
    <row r="1561" spans="1:14" x14ac:dyDescent="0.25">
      <c r="A1561" s="47" t="s">
        <v>4779</v>
      </c>
      <c r="B1561" s="63" t="s">
        <v>2298</v>
      </c>
      <c r="C1561" s="64" t="s">
        <v>104</v>
      </c>
      <c r="D1561" s="65">
        <v>41002</v>
      </c>
      <c r="E1561" s="66" t="s">
        <v>787</v>
      </c>
      <c r="F1561" s="67" t="s">
        <v>106</v>
      </c>
      <c r="G1561" s="68">
        <v>382.8</v>
      </c>
      <c r="H1561" s="68">
        <v>1</v>
      </c>
      <c r="I1561" s="69">
        <v>382.8</v>
      </c>
      <c r="J1561" s="69">
        <v>0</v>
      </c>
      <c r="K1561" s="69">
        <v>4.3</v>
      </c>
      <c r="L1561" s="69">
        <v>1646.04</v>
      </c>
      <c r="M1561" s="69">
        <v>1646.04</v>
      </c>
      <c r="N1561" s="40"/>
    </row>
    <row r="1562" spans="1:14" x14ac:dyDescent="0.25">
      <c r="A1562" s="47" t="s">
        <v>4780</v>
      </c>
      <c r="B1562" s="57" t="s">
        <v>2299</v>
      </c>
      <c r="C1562" s="60"/>
      <c r="D1562" s="60"/>
      <c r="E1562" s="59" t="s">
        <v>26</v>
      </c>
      <c r="F1562" s="60"/>
      <c r="G1562" s="61"/>
      <c r="H1562" s="61"/>
      <c r="I1562" s="61"/>
      <c r="J1562" s="61"/>
      <c r="K1562" s="61"/>
      <c r="L1562" s="62">
        <v>45938.02</v>
      </c>
      <c r="M1562" s="62">
        <v>45938.02</v>
      </c>
      <c r="N1562" s="40"/>
    </row>
    <row r="1563" spans="1:14" x14ac:dyDescent="0.25">
      <c r="A1563" s="47" t="s">
        <v>4781</v>
      </c>
      <c r="B1563" s="72" t="s">
        <v>2300</v>
      </c>
      <c r="C1563" s="73"/>
      <c r="D1563" s="73"/>
      <c r="E1563" s="74" t="s">
        <v>885</v>
      </c>
      <c r="F1563" s="73"/>
      <c r="G1563" s="75"/>
      <c r="H1563" s="75"/>
      <c r="I1563" s="75"/>
      <c r="J1563" s="75"/>
      <c r="K1563" s="75"/>
      <c r="L1563" s="76">
        <v>26424.21</v>
      </c>
      <c r="M1563" s="76">
        <v>26424.21</v>
      </c>
      <c r="N1563" s="40"/>
    </row>
    <row r="1564" spans="1:14" x14ac:dyDescent="0.25">
      <c r="A1564" s="47" t="s">
        <v>4782</v>
      </c>
      <c r="B1564" s="63" t="s">
        <v>2301</v>
      </c>
      <c r="C1564" s="64" t="s">
        <v>104</v>
      </c>
      <c r="D1564" s="65">
        <v>50302</v>
      </c>
      <c r="E1564" s="66" t="s">
        <v>887</v>
      </c>
      <c r="F1564" s="67" t="s">
        <v>123</v>
      </c>
      <c r="G1564" s="68">
        <v>330</v>
      </c>
      <c r="H1564" s="68">
        <v>1</v>
      </c>
      <c r="I1564" s="69">
        <v>330</v>
      </c>
      <c r="J1564" s="69">
        <v>26.69</v>
      </c>
      <c r="K1564" s="69">
        <v>30.06</v>
      </c>
      <c r="L1564" s="69">
        <v>18727.5</v>
      </c>
      <c r="M1564" s="69">
        <v>18727.5</v>
      </c>
      <c r="N1564" s="40"/>
    </row>
    <row r="1565" spans="1:14" x14ac:dyDescent="0.25">
      <c r="A1565" s="47" t="s">
        <v>4783</v>
      </c>
      <c r="B1565" s="63" t="s">
        <v>2302</v>
      </c>
      <c r="C1565" s="64" t="s">
        <v>104</v>
      </c>
      <c r="D1565" s="65">
        <v>52014</v>
      </c>
      <c r="E1565" s="66" t="s">
        <v>797</v>
      </c>
      <c r="F1565" s="67" t="s">
        <v>795</v>
      </c>
      <c r="G1565" s="68">
        <v>147.84</v>
      </c>
      <c r="H1565" s="68">
        <v>1</v>
      </c>
      <c r="I1565" s="69">
        <v>147.84</v>
      </c>
      <c r="J1565" s="69">
        <v>10.88</v>
      </c>
      <c r="K1565" s="69">
        <v>2.0699999999999998</v>
      </c>
      <c r="L1565" s="69">
        <v>1914.52</v>
      </c>
      <c r="M1565" s="69">
        <v>1914.52</v>
      </c>
      <c r="N1565" s="40"/>
    </row>
    <row r="1566" spans="1:14" x14ac:dyDescent="0.25">
      <c r="A1566" s="47" t="s">
        <v>4784</v>
      </c>
      <c r="B1566" s="63" t="s">
        <v>2303</v>
      </c>
      <c r="C1566" s="64" t="s">
        <v>104</v>
      </c>
      <c r="D1566" s="65">
        <v>52005</v>
      </c>
      <c r="E1566" s="66" t="s">
        <v>890</v>
      </c>
      <c r="F1566" s="67" t="s">
        <v>795</v>
      </c>
      <c r="G1566" s="68">
        <v>574.20000000000005</v>
      </c>
      <c r="H1566" s="68">
        <v>1</v>
      </c>
      <c r="I1566" s="69">
        <v>574.20000000000005</v>
      </c>
      <c r="J1566" s="69">
        <v>7.7</v>
      </c>
      <c r="K1566" s="69">
        <v>2.37</v>
      </c>
      <c r="L1566" s="69">
        <v>5782.19</v>
      </c>
      <c r="M1566" s="69">
        <v>5782.19</v>
      </c>
      <c r="N1566" s="40"/>
    </row>
    <row r="1567" spans="1:14" x14ac:dyDescent="0.25">
      <c r="A1567" s="47" t="s">
        <v>4785</v>
      </c>
      <c r="B1567" s="72" t="s">
        <v>2304</v>
      </c>
      <c r="C1567" s="73"/>
      <c r="D1567" s="73"/>
      <c r="E1567" s="74" t="s">
        <v>892</v>
      </c>
      <c r="F1567" s="73"/>
      <c r="G1567" s="75"/>
      <c r="H1567" s="75"/>
      <c r="I1567" s="75"/>
      <c r="J1567" s="75"/>
      <c r="K1567" s="75"/>
      <c r="L1567" s="76">
        <v>10844.74</v>
      </c>
      <c r="M1567" s="76">
        <v>10844.74</v>
      </c>
      <c r="N1567" s="40"/>
    </row>
    <row r="1568" spans="1:14" x14ac:dyDescent="0.25">
      <c r="A1568" s="47" t="s">
        <v>4786</v>
      </c>
      <c r="B1568" s="63" t="s">
        <v>2305</v>
      </c>
      <c r="C1568" s="64" t="s">
        <v>104</v>
      </c>
      <c r="D1568" s="65">
        <v>50901</v>
      </c>
      <c r="E1568" s="66" t="s">
        <v>894</v>
      </c>
      <c r="F1568" s="67" t="s">
        <v>145</v>
      </c>
      <c r="G1568" s="68">
        <v>14.6</v>
      </c>
      <c r="H1568" s="68">
        <v>1</v>
      </c>
      <c r="I1568" s="69">
        <v>14.6</v>
      </c>
      <c r="J1568" s="69">
        <v>0</v>
      </c>
      <c r="K1568" s="69">
        <v>35.020000000000003</v>
      </c>
      <c r="L1568" s="69">
        <v>511.29</v>
      </c>
      <c r="M1568" s="69">
        <v>511.29</v>
      </c>
      <c r="N1568" s="40"/>
    </row>
    <row r="1569" spans="1:14" x14ac:dyDescent="0.25">
      <c r="A1569" s="47" t="s">
        <v>4787</v>
      </c>
      <c r="B1569" s="63" t="s">
        <v>2306</v>
      </c>
      <c r="C1569" s="64" t="s">
        <v>104</v>
      </c>
      <c r="D1569" s="65">
        <v>41002</v>
      </c>
      <c r="E1569" s="66" t="s">
        <v>787</v>
      </c>
      <c r="F1569" s="67" t="s">
        <v>106</v>
      </c>
      <c r="G1569" s="68">
        <v>25.47</v>
      </c>
      <c r="H1569" s="68">
        <v>1</v>
      </c>
      <c r="I1569" s="69">
        <v>25.47</v>
      </c>
      <c r="J1569" s="69">
        <v>0</v>
      </c>
      <c r="K1569" s="69">
        <v>4.3</v>
      </c>
      <c r="L1569" s="69">
        <v>109.52</v>
      </c>
      <c r="M1569" s="69">
        <v>109.52</v>
      </c>
      <c r="N1569" s="40"/>
    </row>
    <row r="1570" spans="1:14" ht="24" x14ac:dyDescent="0.3">
      <c r="A1570" s="47" t="s">
        <v>4788</v>
      </c>
      <c r="B1570" s="63" t="s">
        <v>2307</v>
      </c>
      <c r="C1570" s="64" t="s">
        <v>170</v>
      </c>
      <c r="D1570" s="65">
        <v>96617</v>
      </c>
      <c r="E1570" s="70" t="s">
        <v>3189</v>
      </c>
      <c r="F1570" s="67" t="s">
        <v>106</v>
      </c>
      <c r="G1570" s="68">
        <v>25.47</v>
      </c>
      <c r="H1570" s="68">
        <v>1</v>
      </c>
      <c r="I1570" s="69">
        <v>25.47</v>
      </c>
      <c r="J1570" s="69">
        <v>10.73</v>
      </c>
      <c r="K1570" s="69">
        <v>5.23</v>
      </c>
      <c r="L1570" s="69">
        <v>406.5</v>
      </c>
      <c r="M1570" s="69">
        <v>406.5</v>
      </c>
      <c r="N1570" s="41"/>
    </row>
    <row r="1571" spans="1:14" x14ac:dyDescent="0.25">
      <c r="A1571" s="47" t="s">
        <v>4789</v>
      </c>
      <c r="B1571" s="63" t="s">
        <v>2308</v>
      </c>
      <c r="C1571" s="64" t="s">
        <v>104</v>
      </c>
      <c r="D1571" s="65">
        <v>52014</v>
      </c>
      <c r="E1571" s="66" t="s">
        <v>797</v>
      </c>
      <c r="F1571" s="67" t="s">
        <v>795</v>
      </c>
      <c r="G1571" s="68">
        <v>178.26</v>
      </c>
      <c r="H1571" s="68">
        <v>1</v>
      </c>
      <c r="I1571" s="69">
        <v>178.26</v>
      </c>
      <c r="J1571" s="69">
        <v>10.88</v>
      </c>
      <c r="K1571" s="69">
        <v>2.0699999999999998</v>
      </c>
      <c r="L1571" s="69">
        <v>2308.46</v>
      </c>
      <c r="M1571" s="69">
        <v>2308.46</v>
      </c>
      <c r="N1571" s="40"/>
    </row>
    <row r="1572" spans="1:14" x14ac:dyDescent="0.25">
      <c r="A1572" s="47" t="s">
        <v>4790</v>
      </c>
      <c r="B1572" s="63" t="s">
        <v>2309</v>
      </c>
      <c r="C1572" s="64" t="s">
        <v>104</v>
      </c>
      <c r="D1572" s="65">
        <v>52004</v>
      </c>
      <c r="E1572" s="66" t="s">
        <v>1310</v>
      </c>
      <c r="F1572" s="67" t="s">
        <v>795</v>
      </c>
      <c r="G1572" s="68">
        <v>18.27</v>
      </c>
      <c r="H1572" s="68">
        <v>1</v>
      </c>
      <c r="I1572" s="69">
        <v>18.27</v>
      </c>
      <c r="J1572" s="69">
        <v>7.79</v>
      </c>
      <c r="K1572" s="69">
        <v>2.37</v>
      </c>
      <c r="L1572" s="69">
        <v>185.62</v>
      </c>
      <c r="M1572" s="69">
        <v>185.62</v>
      </c>
      <c r="N1572" s="40"/>
    </row>
    <row r="1573" spans="1:14" x14ac:dyDescent="0.25">
      <c r="A1573" s="47" t="s">
        <v>4791</v>
      </c>
      <c r="B1573" s="63" t="s">
        <v>2310</v>
      </c>
      <c r="C1573" s="64" t="s">
        <v>104</v>
      </c>
      <c r="D1573" s="65">
        <v>51036</v>
      </c>
      <c r="E1573" s="66" t="s">
        <v>799</v>
      </c>
      <c r="F1573" s="67" t="s">
        <v>145</v>
      </c>
      <c r="G1573" s="68">
        <v>14.6</v>
      </c>
      <c r="H1573" s="68">
        <v>1</v>
      </c>
      <c r="I1573" s="69">
        <v>14.6</v>
      </c>
      <c r="J1573" s="69">
        <v>469.28</v>
      </c>
      <c r="K1573" s="69">
        <v>0</v>
      </c>
      <c r="L1573" s="69">
        <v>6851.48</v>
      </c>
      <c r="M1573" s="69">
        <v>6851.48</v>
      </c>
      <c r="N1573" s="40"/>
    </row>
    <row r="1574" spans="1:14" x14ac:dyDescent="0.3">
      <c r="A1574" s="47" t="s">
        <v>4792</v>
      </c>
      <c r="B1574" s="63" t="s">
        <v>2311</v>
      </c>
      <c r="C1574" s="64" t="s">
        <v>104</v>
      </c>
      <c r="D1574" s="65">
        <v>51060</v>
      </c>
      <c r="E1574" s="66" t="s">
        <v>1313</v>
      </c>
      <c r="F1574" s="67" t="s">
        <v>145</v>
      </c>
      <c r="G1574" s="68">
        <v>14.6</v>
      </c>
      <c r="H1574" s="68">
        <v>1</v>
      </c>
      <c r="I1574" s="69">
        <v>14.6</v>
      </c>
      <c r="J1574" s="69">
        <v>0.1</v>
      </c>
      <c r="K1574" s="69">
        <v>32.22</v>
      </c>
      <c r="L1574" s="69">
        <v>471.87</v>
      </c>
      <c r="M1574" s="69">
        <v>471.87</v>
      </c>
      <c r="N1574" s="41"/>
    </row>
    <row r="1575" spans="1:14" x14ac:dyDescent="0.25">
      <c r="A1575" s="47" t="s">
        <v>4793</v>
      </c>
      <c r="B1575" s="72" t="s">
        <v>2312</v>
      </c>
      <c r="C1575" s="73"/>
      <c r="D1575" s="73"/>
      <c r="E1575" s="74" t="s">
        <v>903</v>
      </c>
      <c r="F1575" s="73"/>
      <c r="G1575" s="75"/>
      <c r="H1575" s="75"/>
      <c r="I1575" s="75"/>
      <c r="J1575" s="75"/>
      <c r="K1575" s="75"/>
      <c r="L1575" s="76">
        <v>8594.01</v>
      </c>
      <c r="M1575" s="76">
        <v>8594.01</v>
      </c>
      <c r="N1575" s="40"/>
    </row>
    <row r="1576" spans="1:14" x14ac:dyDescent="0.25">
      <c r="A1576" s="47" t="s">
        <v>4794</v>
      </c>
      <c r="B1576" s="83" t="s">
        <v>5506</v>
      </c>
      <c r="C1576" s="64" t="s">
        <v>104</v>
      </c>
      <c r="D1576" s="65">
        <v>60205</v>
      </c>
      <c r="E1576" s="70" t="s">
        <v>929</v>
      </c>
      <c r="F1576" s="84" t="s">
        <v>106</v>
      </c>
      <c r="G1576" s="68">
        <v>52.21</v>
      </c>
      <c r="H1576" s="68">
        <v>1</v>
      </c>
      <c r="I1576" s="85">
        <v>52.21</v>
      </c>
      <c r="J1576" s="69">
        <v>28.99</v>
      </c>
      <c r="K1576" s="69">
        <v>18.57</v>
      </c>
      <c r="L1576" s="69">
        <v>2483.1</v>
      </c>
      <c r="M1576" s="69">
        <v>2483.1</v>
      </c>
      <c r="N1576" s="40"/>
    </row>
    <row r="1577" spans="1:14" x14ac:dyDescent="0.25">
      <c r="A1577" s="47" t="s">
        <v>4795</v>
      </c>
      <c r="B1577" s="63" t="s">
        <v>2313</v>
      </c>
      <c r="C1577" s="64" t="s">
        <v>104</v>
      </c>
      <c r="D1577" s="65">
        <v>52014</v>
      </c>
      <c r="E1577" s="66" t="s">
        <v>797</v>
      </c>
      <c r="F1577" s="67" t="s">
        <v>795</v>
      </c>
      <c r="G1577" s="68">
        <v>56.98</v>
      </c>
      <c r="H1577" s="68">
        <v>1</v>
      </c>
      <c r="I1577" s="69">
        <v>56.98</v>
      </c>
      <c r="J1577" s="69">
        <v>10.88</v>
      </c>
      <c r="K1577" s="69">
        <v>2.0699999999999998</v>
      </c>
      <c r="L1577" s="69">
        <v>737.89</v>
      </c>
      <c r="M1577" s="69">
        <v>737.89</v>
      </c>
      <c r="N1577" s="40"/>
    </row>
    <row r="1578" spans="1:14" x14ac:dyDescent="0.25">
      <c r="A1578" s="47" t="s">
        <v>4796</v>
      </c>
      <c r="B1578" s="63" t="s">
        <v>2314</v>
      </c>
      <c r="C1578" s="64" t="s">
        <v>104</v>
      </c>
      <c r="D1578" s="65">
        <v>52005</v>
      </c>
      <c r="E1578" s="66" t="s">
        <v>890</v>
      </c>
      <c r="F1578" s="67" t="s">
        <v>795</v>
      </c>
      <c r="G1578" s="68">
        <v>170.77</v>
      </c>
      <c r="H1578" s="68">
        <v>1</v>
      </c>
      <c r="I1578" s="69">
        <v>170.77</v>
      </c>
      <c r="J1578" s="69">
        <v>7.7</v>
      </c>
      <c r="K1578" s="69">
        <v>2.37</v>
      </c>
      <c r="L1578" s="69">
        <v>1719.65</v>
      </c>
      <c r="M1578" s="69">
        <v>1719.65</v>
      </c>
      <c r="N1578" s="40"/>
    </row>
    <row r="1579" spans="1:14" x14ac:dyDescent="0.25">
      <c r="A1579" s="47" t="s">
        <v>4797</v>
      </c>
      <c r="B1579" s="63" t="s">
        <v>2315</v>
      </c>
      <c r="C1579" s="64" t="s">
        <v>104</v>
      </c>
      <c r="D1579" s="65">
        <v>52006</v>
      </c>
      <c r="E1579" s="66" t="s">
        <v>794</v>
      </c>
      <c r="F1579" s="67" t="s">
        <v>795</v>
      </c>
      <c r="G1579" s="68">
        <v>73.92</v>
      </c>
      <c r="H1579" s="68">
        <v>1</v>
      </c>
      <c r="I1579" s="69">
        <v>73.92</v>
      </c>
      <c r="J1579" s="69">
        <v>7.45</v>
      </c>
      <c r="K1579" s="69">
        <v>2.96</v>
      </c>
      <c r="L1579" s="69">
        <v>769.5</v>
      </c>
      <c r="M1579" s="69">
        <v>769.5</v>
      </c>
      <c r="N1579" s="40"/>
    </row>
    <row r="1580" spans="1:14" x14ac:dyDescent="0.25">
      <c r="A1580" s="47" t="s">
        <v>4798</v>
      </c>
      <c r="B1580" s="63" t="s">
        <v>2316</v>
      </c>
      <c r="C1580" s="64" t="s">
        <v>104</v>
      </c>
      <c r="D1580" s="65">
        <v>52007</v>
      </c>
      <c r="E1580" s="66" t="s">
        <v>2317</v>
      </c>
      <c r="F1580" s="67" t="s">
        <v>795</v>
      </c>
      <c r="G1580" s="68">
        <v>133.69999999999999</v>
      </c>
      <c r="H1580" s="68">
        <v>1</v>
      </c>
      <c r="I1580" s="69">
        <v>133.69999999999999</v>
      </c>
      <c r="J1580" s="69">
        <v>7.88</v>
      </c>
      <c r="K1580" s="69">
        <v>2.96</v>
      </c>
      <c r="L1580" s="69">
        <v>1449.3</v>
      </c>
      <c r="M1580" s="69">
        <v>1449.3</v>
      </c>
      <c r="N1580" s="40"/>
    </row>
    <row r="1581" spans="1:14" x14ac:dyDescent="0.25">
      <c r="A1581" s="47" t="s">
        <v>4799</v>
      </c>
      <c r="B1581" s="63" t="s">
        <v>2318</v>
      </c>
      <c r="C1581" s="64" t="s">
        <v>104</v>
      </c>
      <c r="D1581" s="65">
        <v>51036</v>
      </c>
      <c r="E1581" s="66" t="s">
        <v>799</v>
      </c>
      <c r="F1581" s="67" t="s">
        <v>145</v>
      </c>
      <c r="G1581" s="68">
        <v>2.86</v>
      </c>
      <c r="H1581" s="68">
        <v>1</v>
      </c>
      <c r="I1581" s="69">
        <v>2.86</v>
      </c>
      <c r="J1581" s="69">
        <v>469.28</v>
      </c>
      <c r="K1581" s="69">
        <v>0</v>
      </c>
      <c r="L1581" s="69">
        <v>1342.14</v>
      </c>
      <c r="M1581" s="69">
        <v>1342.14</v>
      </c>
      <c r="N1581" s="40"/>
    </row>
    <row r="1582" spans="1:14" ht="24" x14ac:dyDescent="0.3">
      <c r="A1582" s="47" t="s">
        <v>4800</v>
      </c>
      <c r="B1582" s="63" t="s">
        <v>2319</v>
      </c>
      <c r="C1582" s="64" t="s">
        <v>104</v>
      </c>
      <c r="D1582" s="65">
        <v>51060</v>
      </c>
      <c r="E1582" s="70" t="s">
        <v>3177</v>
      </c>
      <c r="F1582" s="67" t="s">
        <v>145</v>
      </c>
      <c r="G1582" s="68">
        <v>2.86</v>
      </c>
      <c r="H1582" s="68">
        <v>1</v>
      </c>
      <c r="I1582" s="69">
        <v>2.86</v>
      </c>
      <c r="J1582" s="69">
        <v>0.1</v>
      </c>
      <c r="K1582" s="69">
        <v>32.22</v>
      </c>
      <c r="L1582" s="69">
        <v>92.43</v>
      </c>
      <c r="M1582" s="69">
        <v>92.43</v>
      </c>
      <c r="N1582" s="41"/>
    </row>
    <row r="1583" spans="1:14" x14ac:dyDescent="0.25">
      <c r="A1583" s="47" t="s">
        <v>4801</v>
      </c>
      <c r="B1583" s="72" t="s">
        <v>2320</v>
      </c>
      <c r="C1583" s="73"/>
      <c r="D1583" s="73"/>
      <c r="E1583" s="74" t="s">
        <v>907</v>
      </c>
      <c r="F1583" s="73"/>
      <c r="G1583" s="75"/>
      <c r="H1583" s="75"/>
      <c r="I1583" s="75"/>
      <c r="J1583" s="75"/>
      <c r="K1583" s="75"/>
      <c r="L1583" s="76">
        <v>75.06</v>
      </c>
      <c r="M1583" s="76">
        <v>75.06</v>
      </c>
      <c r="N1583" s="40"/>
    </row>
    <row r="1584" spans="1:14" x14ac:dyDescent="0.25">
      <c r="A1584" s="47" t="s">
        <v>4802</v>
      </c>
      <c r="B1584" s="63" t="s">
        <v>2321</v>
      </c>
      <c r="C1584" s="64" t="s">
        <v>104</v>
      </c>
      <c r="D1584" s="65">
        <v>50251</v>
      </c>
      <c r="E1584" s="66" t="s">
        <v>909</v>
      </c>
      <c r="F1584" s="67" t="s">
        <v>101</v>
      </c>
      <c r="G1584" s="68">
        <v>6</v>
      </c>
      <c r="H1584" s="68">
        <v>1</v>
      </c>
      <c r="I1584" s="69">
        <v>6</v>
      </c>
      <c r="J1584" s="69">
        <v>12.51</v>
      </c>
      <c r="K1584" s="69">
        <v>0</v>
      </c>
      <c r="L1584" s="69">
        <v>75.06</v>
      </c>
      <c r="M1584" s="69">
        <v>75.06</v>
      </c>
      <c r="N1584" s="40"/>
    </row>
    <row r="1585" spans="1:14" x14ac:dyDescent="0.25">
      <c r="A1585" s="47" t="s">
        <v>4803</v>
      </c>
      <c r="B1585" s="57" t="s">
        <v>2322</v>
      </c>
      <c r="C1585" s="60"/>
      <c r="D1585" s="60"/>
      <c r="E1585" s="59" t="s">
        <v>28</v>
      </c>
      <c r="F1585" s="60"/>
      <c r="G1585" s="61"/>
      <c r="H1585" s="61"/>
      <c r="I1585" s="61"/>
      <c r="J1585" s="61"/>
      <c r="K1585" s="61"/>
      <c r="L1585" s="62">
        <v>117321.32999999999</v>
      </c>
      <c r="M1585" s="62">
        <v>117321.32999999999</v>
      </c>
      <c r="N1585" s="40"/>
    </row>
    <row r="1586" spans="1:14" x14ac:dyDescent="0.25">
      <c r="A1586" s="47" t="s">
        <v>4804</v>
      </c>
      <c r="B1586" s="72" t="s">
        <v>2323</v>
      </c>
      <c r="C1586" s="73"/>
      <c r="D1586" s="73"/>
      <c r="E1586" s="74" t="s">
        <v>912</v>
      </c>
      <c r="F1586" s="73"/>
      <c r="G1586" s="75"/>
      <c r="H1586" s="75"/>
      <c r="I1586" s="75"/>
      <c r="J1586" s="75"/>
      <c r="K1586" s="75"/>
      <c r="L1586" s="76">
        <v>21293.280000000002</v>
      </c>
      <c r="M1586" s="76">
        <v>21293.280000000002</v>
      </c>
      <c r="N1586" s="40"/>
    </row>
    <row r="1587" spans="1:14" x14ac:dyDescent="0.25">
      <c r="A1587" s="47" t="s">
        <v>4805</v>
      </c>
      <c r="B1587" s="63" t="s">
        <v>2324</v>
      </c>
      <c r="C1587" s="64" t="s">
        <v>104</v>
      </c>
      <c r="D1587" s="65">
        <v>40101</v>
      </c>
      <c r="E1587" s="66" t="s">
        <v>144</v>
      </c>
      <c r="F1587" s="67" t="s">
        <v>145</v>
      </c>
      <c r="G1587" s="68">
        <v>31.03</v>
      </c>
      <c r="H1587" s="68">
        <v>1</v>
      </c>
      <c r="I1587" s="69">
        <v>31.03</v>
      </c>
      <c r="J1587" s="69">
        <v>0</v>
      </c>
      <c r="K1587" s="69">
        <v>27.66</v>
      </c>
      <c r="L1587" s="69">
        <v>858.28</v>
      </c>
      <c r="M1587" s="69">
        <v>858.28</v>
      </c>
      <c r="N1587" s="40"/>
    </row>
    <row r="1588" spans="1:14" x14ac:dyDescent="0.25">
      <c r="A1588" s="47" t="s">
        <v>4806</v>
      </c>
      <c r="B1588" s="63" t="s">
        <v>2325</v>
      </c>
      <c r="C1588" s="64" t="s">
        <v>104</v>
      </c>
      <c r="D1588" s="65">
        <v>60191</v>
      </c>
      <c r="E1588" s="66" t="s">
        <v>915</v>
      </c>
      <c r="F1588" s="67" t="s">
        <v>106</v>
      </c>
      <c r="G1588" s="68">
        <v>177.34</v>
      </c>
      <c r="H1588" s="68">
        <v>1</v>
      </c>
      <c r="I1588" s="69">
        <v>177.34</v>
      </c>
      <c r="J1588" s="69">
        <v>20.100000000000001</v>
      </c>
      <c r="K1588" s="69">
        <v>9.0399999999999991</v>
      </c>
      <c r="L1588" s="69">
        <v>5167.68</v>
      </c>
      <c r="M1588" s="69">
        <v>5167.68</v>
      </c>
      <c r="N1588" s="40"/>
    </row>
    <row r="1589" spans="1:14" x14ac:dyDescent="0.25">
      <c r="A1589" s="47" t="s">
        <v>4807</v>
      </c>
      <c r="B1589" s="63" t="s">
        <v>2326</v>
      </c>
      <c r="C1589" s="64" t="s">
        <v>104</v>
      </c>
      <c r="D1589" s="65">
        <v>41002</v>
      </c>
      <c r="E1589" s="66" t="s">
        <v>787</v>
      </c>
      <c r="F1589" s="67" t="s">
        <v>106</v>
      </c>
      <c r="G1589" s="68">
        <v>33.25</v>
      </c>
      <c r="H1589" s="68">
        <v>1</v>
      </c>
      <c r="I1589" s="69">
        <v>33.25</v>
      </c>
      <c r="J1589" s="69">
        <v>0</v>
      </c>
      <c r="K1589" s="69">
        <v>4.3</v>
      </c>
      <c r="L1589" s="69">
        <v>142.97</v>
      </c>
      <c r="M1589" s="69">
        <v>142.97</v>
      </c>
      <c r="N1589" s="40"/>
    </row>
    <row r="1590" spans="1:14" ht="24" x14ac:dyDescent="0.3">
      <c r="A1590" s="47" t="s">
        <v>4808</v>
      </c>
      <c r="B1590" s="63" t="s">
        <v>2327</v>
      </c>
      <c r="C1590" s="64" t="s">
        <v>170</v>
      </c>
      <c r="D1590" s="65">
        <v>96617</v>
      </c>
      <c r="E1590" s="70" t="s">
        <v>3189</v>
      </c>
      <c r="F1590" s="67" t="s">
        <v>106</v>
      </c>
      <c r="G1590" s="68">
        <v>33.25</v>
      </c>
      <c r="H1590" s="68">
        <v>1</v>
      </c>
      <c r="I1590" s="69">
        <v>33.25</v>
      </c>
      <c r="J1590" s="69">
        <v>10.73</v>
      </c>
      <c r="K1590" s="69">
        <v>5.23</v>
      </c>
      <c r="L1590" s="69">
        <v>530.66999999999996</v>
      </c>
      <c r="M1590" s="69">
        <v>530.66999999999996</v>
      </c>
      <c r="N1590" s="41"/>
    </row>
    <row r="1591" spans="1:14" ht="24" x14ac:dyDescent="0.3">
      <c r="A1591" s="47" t="s">
        <v>4809</v>
      </c>
      <c r="B1591" s="63" t="s">
        <v>2328</v>
      </c>
      <c r="C1591" s="64" t="s">
        <v>170</v>
      </c>
      <c r="D1591" s="65">
        <v>92759</v>
      </c>
      <c r="E1591" s="70" t="s">
        <v>3178</v>
      </c>
      <c r="F1591" s="67" t="s">
        <v>795</v>
      </c>
      <c r="G1591" s="68">
        <v>204</v>
      </c>
      <c r="H1591" s="68">
        <v>1</v>
      </c>
      <c r="I1591" s="69">
        <v>204</v>
      </c>
      <c r="J1591" s="69">
        <v>8.7799999999999994</v>
      </c>
      <c r="K1591" s="69">
        <v>3.18</v>
      </c>
      <c r="L1591" s="69">
        <v>2439.84</v>
      </c>
      <c r="M1591" s="69">
        <v>2439.84</v>
      </c>
      <c r="N1591" s="41"/>
    </row>
    <row r="1592" spans="1:14" x14ac:dyDescent="0.25">
      <c r="A1592" s="47" t="s">
        <v>4810</v>
      </c>
      <c r="B1592" s="63" t="s">
        <v>2329</v>
      </c>
      <c r="C1592" s="64" t="s">
        <v>104</v>
      </c>
      <c r="D1592" s="65">
        <v>60303</v>
      </c>
      <c r="E1592" s="66" t="s">
        <v>2330</v>
      </c>
      <c r="F1592" s="67" t="s">
        <v>795</v>
      </c>
      <c r="G1592" s="68">
        <v>0.4</v>
      </c>
      <c r="H1592" s="68">
        <v>1</v>
      </c>
      <c r="I1592" s="69">
        <v>0.4</v>
      </c>
      <c r="J1592" s="69">
        <v>8.11</v>
      </c>
      <c r="K1592" s="69">
        <v>2.37</v>
      </c>
      <c r="L1592" s="69">
        <v>4.1900000000000004</v>
      </c>
      <c r="M1592" s="69">
        <v>4.1900000000000004</v>
      </c>
      <c r="N1592" s="40"/>
    </row>
    <row r="1593" spans="1:14" x14ac:dyDescent="0.25">
      <c r="A1593" s="47" t="s">
        <v>4811</v>
      </c>
      <c r="B1593" s="63" t="s">
        <v>2331</v>
      </c>
      <c r="C1593" s="64" t="s">
        <v>104</v>
      </c>
      <c r="D1593" s="65">
        <v>60304</v>
      </c>
      <c r="E1593" s="66" t="s">
        <v>921</v>
      </c>
      <c r="F1593" s="67" t="s">
        <v>795</v>
      </c>
      <c r="G1593" s="68">
        <v>415.9</v>
      </c>
      <c r="H1593" s="68">
        <v>1</v>
      </c>
      <c r="I1593" s="69">
        <v>415.9</v>
      </c>
      <c r="J1593" s="69">
        <v>7.79</v>
      </c>
      <c r="K1593" s="69">
        <v>2.37</v>
      </c>
      <c r="L1593" s="69">
        <v>4225.54</v>
      </c>
      <c r="M1593" s="69">
        <v>4225.54</v>
      </c>
      <c r="N1593" s="40"/>
    </row>
    <row r="1594" spans="1:14" ht="24" x14ac:dyDescent="0.3">
      <c r="A1594" s="47" t="s">
        <v>4812</v>
      </c>
      <c r="B1594" s="63" t="s">
        <v>2332</v>
      </c>
      <c r="C1594" s="64" t="s">
        <v>170</v>
      </c>
      <c r="D1594" s="65">
        <v>92762</v>
      </c>
      <c r="E1594" s="70" t="s">
        <v>3190</v>
      </c>
      <c r="F1594" s="67" t="s">
        <v>795</v>
      </c>
      <c r="G1594" s="68">
        <v>84.6</v>
      </c>
      <c r="H1594" s="68">
        <v>1</v>
      </c>
      <c r="I1594" s="69">
        <v>84.6</v>
      </c>
      <c r="J1594" s="69">
        <v>8.68</v>
      </c>
      <c r="K1594" s="69">
        <v>0.9</v>
      </c>
      <c r="L1594" s="69">
        <v>810.46</v>
      </c>
      <c r="M1594" s="69">
        <v>810.46</v>
      </c>
      <c r="N1594" s="41"/>
    </row>
    <row r="1595" spans="1:14" x14ac:dyDescent="0.25">
      <c r="A1595" s="47" t="s">
        <v>4813</v>
      </c>
      <c r="B1595" s="63" t="s">
        <v>2333</v>
      </c>
      <c r="C1595" s="64" t="s">
        <v>104</v>
      </c>
      <c r="D1595" s="65">
        <v>60524</v>
      </c>
      <c r="E1595" s="66" t="s">
        <v>799</v>
      </c>
      <c r="F1595" s="67" t="s">
        <v>145</v>
      </c>
      <c r="G1595" s="68">
        <v>13.3</v>
      </c>
      <c r="H1595" s="68">
        <v>1</v>
      </c>
      <c r="I1595" s="69">
        <v>13.3</v>
      </c>
      <c r="J1595" s="69">
        <v>469.28</v>
      </c>
      <c r="K1595" s="69">
        <v>0</v>
      </c>
      <c r="L1595" s="69">
        <v>6241.42</v>
      </c>
      <c r="M1595" s="69">
        <v>6241.42</v>
      </c>
      <c r="N1595" s="40"/>
    </row>
    <row r="1596" spans="1:14" ht="24" x14ac:dyDescent="0.3">
      <c r="A1596" s="47" t="s">
        <v>4814</v>
      </c>
      <c r="B1596" s="63" t="s">
        <v>2334</v>
      </c>
      <c r="C1596" s="64" t="s">
        <v>104</v>
      </c>
      <c r="D1596" s="65">
        <v>60800</v>
      </c>
      <c r="E1596" s="70" t="s">
        <v>3179</v>
      </c>
      <c r="F1596" s="67" t="s">
        <v>145</v>
      </c>
      <c r="G1596" s="68">
        <v>13.3</v>
      </c>
      <c r="H1596" s="68">
        <v>1</v>
      </c>
      <c r="I1596" s="69">
        <v>13.3</v>
      </c>
      <c r="J1596" s="69">
        <v>0.1</v>
      </c>
      <c r="K1596" s="69">
        <v>41.06</v>
      </c>
      <c r="L1596" s="69">
        <v>547.41999999999996</v>
      </c>
      <c r="M1596" s="69">
        <v>547.41999999999996</v>
      </c>
      <c r="N1596" s="41"/>
    </row>
    <row r="1597" spans="1:14" x14ac:dyDescent="0.25">
      <c r="A1597" s="47" t="s">
        <v>4815</v>
      </c>
      <c r="B1597" s="63" t="s">
        <v>2335</v>
      </c>
      <c r="C1597" s="64" t="s">
        <v>104</v>
      </c>
      <c r="D1597" s="65">
        <v>40902</v>
      </c>
      <c r="E1597" s="66" t="s">
        <v>147</v>
      </c>
      <c r="F1597" s="67" t="s">
        <v>145</v>
      </c>
      <c r="G1597" s="68">
        <v>17.73</v>
      </c>
      <c r="H1597" s="68">
        <v>1</v>
      </c>
      <c r="I1597" s="69">
        <v>17.73</v>
      </c>
      <c r="J1597" s="69">
        <v>0</v>
      </c>
      <c r="K1597" s="69">
        <v>18.32</v>
      </c>
      <c r="L1597" s="69">
        <v>324.81</v>
      </c>
      <c r="M1597" s="69">
        <v>324.81</v>
      </c>
      <c r="N1597" s="40"/>
    </row>
    <row r="1598" spans="1:14" x14ac:dyDescent="0.25">
      <c r="A1598" s="47" t="s">
        <v>4816</v>
      </c>
      <c r="B1598" s="72" t="s">
        <v>2336</v>
      </c>
      <c r="C1598" s="73"/>
      <c r="D1598" s="73"/>
      <c r="E1598" s="74" t="s">
        <v>927</v>
      </c>
      <c r="F1598" s="73"/>
      <c r="G1598" s="75"/>
      <c r="H1598" s="75"/>
      <c r="I1598" s="75"/>
      <c r="J1598" s="75"/>
      <c r="K1598" s="75"/>
      <c r="L1598" s="76">
        <v>25152.63</v>
      </c>
      <c r="M1598" s="76">
        <v>25152.63</v>
      </c>
      <c r="N1598" s="40"/>
    </row>
    <row r="1599" spans="1:14" x14ac:dyDescent="0.25">
      <c r="A1599" s="47" t="s">
        <v>4817</v>
      </c>
      <c r="B1599" s="63" t="s">
        <v>2337</v>
      </c>
      <c r="C1599" s="64" t="s">
        <v>104</v>
      </c>
      <c r="D1599" s="65">
        <v>60205</v>
      </c>
      <c r="E1599" s="66" t="s">
        <v>929</v>
      </c>
      <c r="F1599" s="67" t="s">
        <v>106</v>
      </c>
      <c r="G1599" s="68">
        <v>178.44</v>
      </c>
      <c r="H1599" s="68">
        <v>1</v>
      </c>
      <c r="I1599" s="69">
        <v>178.44</v>
      </c>
      <c r="J1599" s="69">
        <v>28.99</v>
      </c>
      <c r="K1599" s="69">
        <v>18.57</v>
      </c>
      <c r="L1599" s="69">
        <v>8486.6</v>
      </c>
      <c r="M1599" s="69">
        <v>8486.6</v>
      </c>
      <c r="N1599" s="40"/>
    </row>
    <row r="1600" spans="1:14" ht="24" x14ac:dyDescent="0.3">
      <c r="A1600" s="47" t="s">
        <v>4818</v>
      </c>
      <c r="B1600" s="63" t="s">
        <v>2338</v>
      </c>
      <c r="C1600" s="64" t="s">
        <v>170</v>
      </c>
      <c r="D1600" s="65">
        <v>92759</v>
      </c>
      <c r="E1600" s="66" t="s">
        <v>919</v>
      </c>
      <c r="F1600" s="67" t="s">
        <v>795</v>
      </c>
      <c r="G1600" s="68">
        <v>236.2</v>
      </c>
      <c r="H1600" s="68">
        <v>1</v>
      </c>
      <c r="I1600" s="69">
        <v>236.2</v>
      </c>
      <c r="J1600" s="69">
        <v>8.7799999999999994</v>
      </c>
      <c r="K1600" s="69">
        <v>3.18</v>
      </c>
      <c r="L1600" s="69">
        <v>2824.95</v>
      </c>
      <c r="M1600" s="69">
        <v>2824.95</v>
      </c>
      <c r="N1600" s="41"/>
    </row>
    <row r="1601" spans="1:14" ht="24" x14ac:dyDescent="0.3">
      <c r="A1601" s="47" t="s">
        <v>4819</v>
      </c>
      <c r="B1601" s="63" t="s">
        <v>2339</v>
      </c>
      <c r="C1601" s="64" t="s">
        <v>170</v>
      </c>
      <c r="D1601" s="65">
        <v>92762</v>
      </c>
      <c r="E1601" s="70" t="s">
        <v>3190</v>
      </c>
      <c r="F1601" s="67" t="s">
        <v>795</v>
      </c>
      <c r="G1601" s="68">
        <v>389.6</v>
      </c>
      <c r="H1601" s="68">
        <v>1</v>
      </c>
      <c r="I1601" s="69">
        <v>389.6</v>
      </c>
      <c r="J1601" s="69">
        <v>8.68</v>
      </c>
      <c r="K1601" s="69">
        <v>0.9</v>
      </c>
      <c r="L1601" s="69">
        <v>3732.36</v>
      </c>
      <c r="M1601" s="69">
        <v>3732.36</v>
      </c>
      <c r="N1601" s="41"/>
    </row>
    <row r="1602" spans="1:14" ht="24" x14ac:dyDescent="0.3">
      <c r="A1602" s="47" t="s">
        <v>4820</v>
      </c>
      <c r="B1602" s="63" t="s">
        <v>2340</v>
      </c>
      <c r="C1602" s="64" t="s">
        <v>170</v>
      </c>
      <c r="D1602" s="65">
        <v>92763</v>
      </c>
      <c r="E1602" s="70" t="s">
        <v>3191</v>
      </c>
      <c r="F1602" s="67" t="s">
        <v>795</v>
      </c>
      <c r="G1602" s="68">
        <v>149.80000000000001</v>
      </c>
      <c r="H1602" s="68">
        <v>1</v>
      </c>
      <c r="I1602" s="69">
        <v>149.80000000000001</v>
      </c>
      <c r="J1602" s="69">
        <v>7.52</v>
      </c>
      <c r="K1602" s="69">
        <v>0.56000000000000005</v>
      </c>
      <c r="L1602" s="69">
        <v>1210.3800000000001</v>
      </c>
      <c r="M1602" s="69">
        <v>1210.3800000000001</v>
      </c>
      <c r="N1602" s="41"/>
    </row>
    <row r="1603" spans="1:14" x14ac:dyDescent="0.25">
      <c r="A1603" s="47" t="s">
        <v>4821</v>
      </c>
      <c r="B1603" s="63" t="s">
        <v>2341</v>
      </c>
      <c r="C1603" s="64" t="s">
        <v>104</v>
      </c>
      <c r="D1603" s="65">
        <v>60307</v>
      </c>
      <c r="E1603" s="66" t="s">
        <v>2342</v>
      </c>
      <c r="F1603" s="67" t="s">
        <v>795</v>
      </c>
      <c r="G1603" s="68">
        <v>358</v>
      </c>
      <c r="H1603" s="68">
        <v>1</v>
      </c>
      <c r="I1603" s="69">
        <v>358</v>
      </c>
      <c r="J1603" s="69">
        <v>7.88</v>
      </c>
      <c r="K1603" s="69">
        <v>2.96</v>
      </c>
      <c r="L1603" s="69">
        <v>3880.72</v>
      </c>
      <c r="M1603" s="69">
        <v>3880.72</v>
      </c>
      <c r="N1603" s="40"/>
    </row>
    <row r="1604" spans="1:14" x14ac:dyDescent="0.25">
      <c r="A1604" s="47" t="s">
        <v>4822</v>
      </c>
      <c r="B1604" s="63" t="s">
        <v>2343</v>
      </c>
      <c r="C1604" s="64" t="s">
        <v>104</v>
      </c>
      <c r="D1604" s="65">
        <v>60524</v>
      </c>
      <c r="E1604" s="66" t="s">
        <v>799</v>
      </c>
      <c r="F1604" s="67" t="s">
        <v>145</v>
      </c>
      <c r="G1604" s="68">
        <v>9.83</v>
      </c>
      <c r="H1604" s="68">
        <v>1</v>
      </c>
      <c r="I1604" s="69">
        <v>9.83</v>
      </c>
      <c r="J1604" s="69">
        <v>469.28</v>
      </c>
      <c r="K1604" s="69">
        <v>0</v>
      </c>
      <c r="L1604" s="69">
        <v>4613.0200000000004</v>
      </c>
      <c r="M1604" s="69">
        <v>4613.0200000000004</v>
      </c>
      <c r="N1604" s="40"/>
    </row>
    <row r="1605" spans="1:14" ht="24" x14ac:dyDescent="0.3">
      <c r="A1605" s="47" t="s">
        <v>4823</v>
      </c>
      <c r="B1605" s="63" t="s">
        <v>2344</v>
      </c>
      <c r="C1605" s="64" t="s">
        <v>104</v>
      </c>
      <c r="D1605" s="65">
        <v>60800</v>
      </c>
      <c r="E1605" s="70" t="s">
        <v>3179</v>
      </c>
      <c r="F1605" s="67" t="s">
        <v>145</v>
      </c>
      <c r="G1605" s="68">
        <v>9.83</v>
      </c>
      <c r="H1605" s="68">
        <v>1</v>
      </c>
      <c r="I1605" s="69">
        <v>9.83</v>
      </c>
      <c r="J1605" s="69">
        <v>0.1</v>
      </c>
      <c r="K1605" s="69">
        <v>41.06</v>
      </c>
      <c r="L1605" s="69">
        <v>404.6</v>
      </c>
      <c r="M1605" s="69">
        <v>404.6</v>
      </c>
      <c r="N1605" s="41"/>
    </row>
    <row r="1606" spans="1:14" x14ac:dyDescent="0.25">
      <c r="A1606" s="47" t="s">
        <v>4824</v>
      </c>
      <c r="B1606" s="72" t="s">
        <v>2345</v>
      </c>
      <c r="C1606" s="73"/>
      <c r="D1606" s="73"/>
      <c r="E1606" s="74" t="s">
        <v>935</v>
      </c>
      <c r="F1606" s="73"/>
      <c r="G1606" s="75"/>
      <c r="H1606" s="75"/>
      <c r="I1606" s="75"/>
      <c r="J1606" s="75"/>
      <c r="K1606" s="75"/>
      <c r="L1606" s="76">
        <v>32155.71</v>
      </c>
      <c r="M1606" s="76">
        <v>32155.71</v>
      </c>
      <c r="N1606" s="40"/>
    </row>
    <row r="1607" spans="1:14" x14ac:dyDescent="0.25">
      <c r="A1607" s="47" t="s">
        <v>4825</v>
      </c>
      <c r="B1607" s="63" t="s">
        <v>2346</v>
      </c>
      <c r="C1607" s="64" t="s">
        <v>104</v>
      </c>
      <c r="D1607" s="65">
        <v>60205</v>
      </c>
      <c r="E1607" s="66" t="s">
        <v>929</v>
      </c>
      <c r="F1607" s="67" t="s">
        <v>106</v>
      </c>
      <c r="G1607" s="68">
        <v>294.17</v>
      </c>
      <c r="H1607" s="68">
        <v>1</v>
      </c>
      <c r="I1607" s="69">
        <v>294.17</v>
      </c>
      <c r="J1607" s="69">
        <v>28.99</v>
      </c>
      <c r="K1607" s="69">
        <v>18.57</v>
      </c>
      <c r="L1607" s="69">
        <v>13990.72</v>
      </c>
      <c r="M1607" s="69">
        <v>13990.72</v>
      </c>
      <c r="N1607" s="40"/>
    </row>
    <row r="1608" spans="1:14" ht="24" x14ac:dyDescent="0.3">
      <c r="A1608" s="47" t="s">
        <v>4826</v>
      </c>
      <c r="B1608" s="63" t="s">
        <v>2347</v>
      </c>
      <c r="C1608" s="64" t="s">
        <v>170</v>
      </c>
      <c r="D1608" s="65">
        <v>92759</v>
      </c>
      <c r="E1608" s="70" t="s">
        <v>3178</v>
      </c>
      <c r="F1608" s="67" t="s">
        <v>795</v>
      </c>
      <c r="G1608" s="68">
        <v>295.39999999999998</v>
      </c>
      <c r="H1608" s="68">
        <v>1</v>
      </c>
      <c r="I1608" s="69">
        <v>295.39999999999998</v>
      </c>
      <c r="J1608" s="69">
        <v>8.7799999999999994</v>
      </c>
      <c r="K1608" s="69">
        <v>3.18</v>
      </c>
      <c r="L1608" s="69">
        <v>3532.98</v>
      </c>
      <c r="M1608" s="69">
        <v>3532.98</v>
      </c>
      <c r="N1608" s="41"/>
    </row>
    <row r="1609" spans="1:14" x14ac:dyDescent="0.25">
      <c r="A1609" s="47" t="s">
        <v>4827</v>
      </c>
      <c r="B1609" s="63" t="s">
        <v>2348</v>
      </c>
      <c r="C1609" s="64" t="s">
        <v>104</v>
      </c>
      <c r="D1609" s="65">
        <v>60303</v>
      </c>
      <c r="E1609" s="66" t="s">
        <v>2330</v>
      </c>
      <c r="F1609" s="67" t="s">
        <v>795</v>
      </c>
      <c r="G1609" s="68">
        <v>53.9</v>
      </c>
      <c r="H1609" s="68">
        <v>1</v>
      </c>
      <c r="I1609" s="69">
        <v>53.9</v>
      </c>
      <c r="J1609" s="69">
        <v>8.11</v>
      </c>
      <c r="K1609" s="69">
        <v>2.37</v>
      </c>
      <c r="L1609" s="69">
        <v>564.87</v>
      </c>
      <c r="M1609" s="69">
        <v>564.87</v>
      </c>
      <c r="N1609" s="40"/>
    </row>
    <row r="1610" spans="1:14" x14ac:dyDescent="0.25">
      <c r="A1610" s="47" t="s">
        <v>4828</v>
      </c>
      <c r="B1610" s="63" t="s">
        <v>2349</v>
      </c>
      <c r="C1610" s="64" t="s">
        <v>104</v>
      </c>
      <c r="D1610" s="65">
        <v>60304</v>
      </c>
      <c r="E1610" s="66" t="s">
        <v>921</v>
      </c>
      <c r="F1610" s="67" t="s">
        <v>795</v>
      </c>
      <c r="G1610" s="68">
        <v>415.6</v>
      </c>
      <c r="H1610" s="68">
        <v>1</v>
      </c>
      <c r="I1610" s="69">
        <v>415.6</v>
      </c>
      <c r="J1610" s="69">
        <v>7.79</v>
      </c>
      <c r="K1610" s="69">
        <v>2.37</v>
      </c>
      <c r="L1610" s="69">
        <v>4222.49</v>
      </c>
      <c r="M1610" s="69">
        <v>4222.49</v>
      </c>
      <c r="N1610" s="40"/>
    </row>
    <row r="1611" spans="1:14" ht="24" x14ac:dyDescent="0.3">
      <c r="A1611" s="47" t="s">
        <v>4829</v>
      </c>
      <c r="B1611" s="63" t="s">
        <v>2350</v>
      </c>
      <c r="C1611" s="64" t="s">
        <v>170</v>
      </c>
      <c r="D1611" s="65">
        <v>92762</v>
      </c>
      <c r="E1611" s="66" t="s">
        <v>807</v>
      </c>
      <c r="F1611" s="67" t="s">
        <v>795</v>
      </c>
      <c r="G1611" s="68">
        <v>54.7</v>
      </c>
      <c r="H1611" s="68">
        <v>1</v>
      </c>
      <c r="I1611" s="69">
        <v>54.7</v>
      </c>
      <c r="J1611" s="69">
        <v>8.68</v>
      </c>
      <c r="K1611" s="69">
        <v>0.9</v>
      </c>
      <c r="L1611" s="69">
        <v>524.02</v>
      </c>
      <c r="M1611" s="69">
        <v>524.02</v>
      </c>
      <c r="N1611" s="41"/>
    </row>
    <row r="1612" spans="1:14" x14ac:dyDescent="0.25">
      <c r="A1612" s="47" t="s">
        <v>4830</v>
      </c>
      <c r="B1612" s="63" t="s">
        <v>2351</v>
      </c>
      <c r="C1612" s="64" t="s">
        <v>104</v>
      </c>
      <c r="D1612" s="65">
        <v>60524</v>
      </c>
      <c r="E1612" s="66" t="s">
        <v>799</v>
      </c>
      <c r="F1612" s="67" t="s">
        <v>145</v>
      </c>
      <c r="G1612" s="68">
        <v>18.260000000000002</v>
      </c>
      <c r="H1612" s="68">
        <v>1</v>
      </c>
      <c r="I1612" s="69">
        <v>18.260000000000002</v>
      </c>
      <c r="J1612" s="69">
        <v>469.28</v>
      </c>
      <c r="K1612" s="69">
        <v>0</v>
      </c>
      <c r="L1612" s="69">
        <v>8569.0499999999993</v>
      </c>
      <c r="M1612" s="69">
        <v>8569.0499999999993</v>
      </c>
      <c r="N1612" s="40"/>
    </row>
    <row r="1613" spans="1:14" ht="24" x14ac:dyDescent="0.3">
      <c r="A1613" s="47" t="s">
        <v>4831</v>
      </c>
      <c r="B1613" s="63" t="s">
        <v>2352</v>
      </c>
      <c r="C1613" s="64" t="s">
        <v>104</v>
      </c>
      <c r="D1613" s="65">
        <v>60800</v>
      </c>
      <c r="E1613" s="70" t="s">
        <v>3179</v>
      </c>
      <c r="F1613" s="67" t="s">
        <v>145</v>
      </c>
      <c r="G1613" s="68">
        <v>18.260000000000002</v>
      </c>
      <c r="H1613" s="68">
        <v>1</v>
      </c>
      <c r="I1613" s="69">
        <v>18.260000000000002</v>
      </c>
      <c r="J1613" s="69">
        <v>0.1</v>
      </c>
      <c r="K1613" s="69">
        <v>41.06</v>
      </c>
      <c r="L1613" s="69">
        <v>751.58</v>
      </c>
      <c r="M1613" s="69">
        <v>751.58</v>
      </c>
      <c r="N1613" s="41"/>
    </row>
    <row r="1614" spans="1:14" x14ac:dyDescent="0.25">
      <c r="A1614" s="47" t="s">
        <v>4832</v>
      </c>
      <c r="B1614" s="72" t="s">
        <v>2353</v>
      </c>
      <c r="C1614" s="73"/>
      <c r="D1614" s="73"/>
      <c r="E1614" s="74" t="s">
        <v>942</v>
      </c>
      <c r="F1614" s="73"/>
      <c r="G1614" s="75"/>
      <c r="H1614" s="75"/>
      <c r="I1614" s="75"/>
      <c r="J1614" s="75"/>
      <c r="K1614" s="75"/>
      <c r="L1614" s="76">
        <v>32688.76</v>
      </c>
      <c r="M1614" s="76">
        <v>32688.76</v>
      </c>
      <c r="N1614" s="40"/>
    </row>
    <row r="1615" spans="1:14" ht="48" x14ac:dyDescent="0.3">
      <c r="A1615" s="47" t="s">
        <v>4833</v>
      </c>
      <c r="B1615" s="63" t="s">
        <v>2354</v>
      </c>
      <c r="C1615" s="64" t="s">
        <v>270</v>
      </c>
      <c r="D1615" s="77" t="s">
        <v>944</v>
      </c>
      <c r="E1615" s="70" t="s">
        <v>3210</v>
      </c>
      <c r="F1615" s="67" t="s">
        <v>106</v>
      </c>
      <c r="G1615" s="68">
        <v>268.8</v>
      </c>
      <c r="H1615" s="68">
        <v>1</v>
      </c>
      <c r="I1615" s="69">
        <v>268.8</v>
      </c>
      <c r="J1615" s="69">
        <v>93.59</v>
      </c>
      <c r="K1615" s="69">
        <v>28.02</v>
      </c>
      <c r="L1615" s="69">
        <v>32688.76</v>
      </c>
      <c r="M1615" s="69">
        <v>32688.76</v>
      </c>
      <c r="N1615" s="42"/>
    </row>
    <row r="1616" spans="1:14" x14ac:dyDescent="0.25">
      <c r="A1616" s="47" t="s">
        <v>4834</v>
      </c>
      <c r="B1616" s="72" t="s">
        <v>2355</v>
      </c>
      <c r="C1616" s="73"/>
      <c r="D1616" s="73"/>
      <c r="E1616" s="74" t="s">
        <v>907</v>
      </c>
      <c r="F1616" s="73"/>
      <c r="G1616" s="75"/>
      <c r="H1616" s="75"/>
      <c r="I1616" s="75"/>
      <c r="J1616" s="75"/>
      <c r="K1616" s="75"/>
      <c r="L1616" s="76">
        <v>225.18</v>
      </c>
      <c r="M1616" s="76">
        <v>225.18</v>
      </c>
      <c r="N1616" s="40"/>
    </row>
    <row r="1617" spans="1:14" x14ac:dyDescent="0.25">
      <c r="A1617" s="47" t="s">
        <v>4835</v>
      </c>
      <c r="B1617" s="63" t="s">
        <v>2356</v>
      </c>
      <c r="C1617" s="64" t="s">
        <v>104</v>
      </c>
      <c r="D1617" s="65">
        <v>60487</v>
      </c>
      <c r="E1617" s="66" t="s">
        <v>909</v>
      </c>
      <c r="F1617" s="67" t="s">
        <v>101</v>
      </c>
      <c r="G1617" s="68">
        <v>18</v>
      </c>
      <c r="H1617" s="68">
        <v>1</v>
      </c>
      <c r="I1617" s="69">
        <v>18</v>
      </c>
      <c r="J1617" s="69">
        <v>12.51</v>
      </c>
      <c r="K1617" s="69">
        <v>0</v>
      </c>
      <c r="L1617" s="69">
        <v>225.18</v>
      </c>
      <c r="M1617" s="69">
        <v>225.18</v>
      </c>
      <c r="N1617" s="40"/>
    </row>
    <row r="1618" spans="1:14" x14ac:dyDescent="0.25">
      <c r="A1618" s="47" t="s">
        <v>4836</v>
      </c>
      <c r="B1618" s="72" t="s">
        <v>2357</v>
      </c>
      <c r="C1618" s="73"/>
      <c r="D1618" s="73"/>
      <c r="E1618" s="74" t="s">
        <v>2358</v>
      </c>
      <c r="F1618" s="73"/>
      <c r="G1618" s="75"/>
      <c r="H1618" s="75"/>
      <c r="I1618" s="75"/>
      <c r="J1618" s="75"/>
      <c r="K1618" s="75"/>
      <c r="L1618" s="76">
        <v>5805.77</v>
      </c>
      <c r="M1618" s="76">
        <v>5805.77</v>
      </c>
      <c r="N1618" s="40"/>
    </row>
    <row r="1619" spans="1:14" x14ac:dyDescent="0.25">
      <c r="A1619" s="47" t="s">
        <v>4837</v>
      </c>
      <c r="B1619" s="63" t="s">
        <v>2359</v>
      </c>
      <c r="C1619" s="64" t="s">
        <v>104</v>
      </c>
      <c r="D1619" s="65">
        <v>60010</v>
      </c>
      <c r="E1619" s="66" t="s">
        <v>951</v>
      </c>
      <c r="F1619" s="67" t="s">
        <v>145</v>
      </c>
      <c r="G1619" s="68">
        <v>2.38</v>
      </c>
      <c r="H1619" s="68">
        <v>1</v>
      </c>
      <c r="I1619" s="69">
        <v>2.38</v>
      </c>
      <c r="J1619" s="69">
        <v>1844.23</v>
      </c>
      <c r="K1619" s="69">
        <v>595.16999999999996</v>
      </c>
      <c r="L1619" s="69">
        <v>5805.77</v>
      </c>
      <c r="M1619" s="69">
        <v>5805.77</v>
      </c>
      <c r="N1619" s="40"/>
    </row>
    <row r="1620" spans="1:14" x14ac:dyDescent="0.25">
      <c r="A1620" s="47" t="s">
        <v>4838</v>
      </c>
      <c r="B1620" s="57" t="s">
        <v>2360</v>
      </c>
      <c r="C1620" s="60"/>
      <c r="D1620" s="60"/>
      <c r="E1620" s="59" t="s">
        <v>30</v>
      </c>
      <c r="F1620" s="60"/>
      <c r="G1620" s="61"/>
      <c r="H1620" s="61"/>
      <c r="I1620" s="61"/>
      <c r="J1620" s="61"/>
      <c r="K1620" s="61"/>
      <c r="L1620" s="62">
        <v>23602.989999999998</v>
      </c>
      <c r="M1620" s="62">
        <v>23602.989999999998</v>
      </c>
      <c r="N1620" s="40"/>
    </row>
    <row r="1621" spans="1:14" x14ac:dyDescent="0.25">
      <c r="A1621" s="47" t="s">
        <v>4839</v>
      </c>
      <c r="B1621" s="72" t="s">
        <v>2361</v>
      </c>
      <c r="C1621" s="73"/>
      <c r="D1621" s="73"/>
      <c r="E1621" s="74" t="s">
        <v>142</v>
      </c>
      <c r="F1621" s="73"/>
      <c r="G1621" s="75"/>
      <c r="H1621" s="75"/>
      <c r="I1621" s="75"/>
      <c r="J1621" s="75"/>
      <c r="K1621" s="75"/>
      <c r="L1621" s="76">
        <v>17218.98</v>
      </c>
      <c r="M1621" s="76">
        <v>17218.98</v>
      </c>
      <c r="N1621" s="40"/>
    </row>
    <row r="1622" spans="1:14" x14ac:dyDescent="0.25">
      <c r="A1622" s="47" t="s">
        <v>4840</v>
      </c>
      <c r="B1622" s="63" t="s">
        <v>2362</v>
      </c>
      <c r="C1622" s="64" t="s">
        <v>104</v>
      </c>
      <c r="D1622" s="65">
        <v>70351</v>
      </c>
      <c r="E1622" s="66" t="s">
        <v>1355</v>
      </c>
      <c r="F1622" s="67" t="s">
        <v>101</v>
      </c>
      <c r="G1622" s="68">
        <v>30</v>
      </c>
      <c r="H1622" s="68">
        <v>1</v>
      </c>
      <c r="I1622" s="69">
        <v>30</v>
      </c>
      <c r="J1622" s="69">
        <v>0.56000000000000005</v>
      </c>
      <c r="K1622" s="69">
        <v>0.3</v>
      </c>
      <c r="L1622" s="69">
        <v>25.8</v>
      </c>
      <c r="M1622" s="69">
        <v>25.8</v>
      </c>
      <c r="N1622" s="40"/>
    </row>
    <row r="1623" spans="1:14" x14ac:dyDescent="0.25">
      <c r="A1623" s="47" t="s">
        <v>4841</v>
      </c>
      <c r="B1623" s="63" t="s">
        <v>2363</v>
      </c>
      <c r="C1623" s="64" t="s">
        <v>104</v>
      </c>
      <c r="D1623" s="65">
        <v>70391</v>
      </c>
      <c r="E1623" s="66" t="s">
        <v>231</v>
      </c>
      <c r="F1623" s="67" t="s">
        <v>101</v>
      </c>
      <c r="G1623" s="68">
        <v>430</v>
      </c>
      <c r="H1623" s="68">
        <v>1</v>
      </c>
      <c r="I1623" s="69">
        <v>430</v>
      </c>
      <c r="J1623" s="69">
        <v>0.14000000000000001</v>
      </c>
      <c r="K1623" s="69">
        <v>0.47</v>
      </c>
      <c r="L1623" s="69">
        <v>262.3</v>
      </c>
      <c r="M1623" s="69">
        <v>262.3</v>
      </c>
      <c r="N1623" s="40"/>
    </row>
    <row r="1624" spans="1:14" x14ac:dyDescent="0.25">
      <c r="A1624" s="47" t="s">
        <v>4842</v>
      </c>
      <c r="B1624" s="63" t="s">
        <v>2364</v>
      </c>
      <c r="C1624" s="64" t="s">
        <v>104</v>
      </c>
      <c r="D1624" s="65">
        <v>70421</v>
      </c>
      <c r="E1624" s="66" t="s">
        <v>957</v>
      </c>
      <c r="F1624" s="67" t="s">
        <v>358</v>
      </c>
      <c r="G1624" s="68">
        <v>1</v>
      </c>
      <c r="H1624" s="68">
        <v>1</v>
      </c>
      <c r="I1624" s="69">
        <v>1</v>
      </c>
      <c r="J1624" s="69">
        <v>1.56</v>
      </c>
      <c r="K1624" s="69">
        <v>0.3</v>
      </c>
      <c r="L1624" s="69">
        <v>1.86</v>
      </c>
      <c r="M1624" s="69">
        <v>1.86</v>
      </c>
      <c r="N1624" s="40"/>
    </row>
    <row r="1625" spans="1:14" x14ac:dyDescent="0.25">
      <c r="A1625" s="47" t="s">
        <v>4843</v>
      </c>
      <c r="B1625" s="63" t="s">
        <v>2365</v>
      </c>
      <c r="C1625" s="64" t="s">
        <v>104</v>
      </c>
      <c r="D1625" s="65">
        <v>70422</v>
      </c>
      <c r="E1625" s="66" t="s">
        <v>357</v>
      </c>
      <c r="F1625" s="67" t="s">
        <v>358</v>
      </c>
      <c r="G1625" s="68">
        <v>3</v>
      </c>
      <c r="H1625" s="68">
        <v>1</v>
      </c>
      <c r="I1625" s="69">
        <v>3</v>
      </c>
      <c r="J1625" s="69">
        <v>2.35</v>
      </c>
      <c r="K1625" s="69">
        <v>0.3</v>
      </c>
      <c r="L1625" s="69">
        <v>7.95</v>
      </c>
      <c r="M1625" s="69">
        <v>7.95</v>
      </c>
      <c r="N1625" s="40"/>
    </row>
    <row r="1626" spans="1:14" x14ac:dyDescent="0.25">
      <c r="A1626" s="47" t="s">
        <v>4844</v>
      </c>
      <c r="B1626" s="63" t="s">
        <v>2366</v>
      </c>
      <c r="C1626" s="64" t="s">
        <v>104</v>
      </c>
      <c r="D1626" s="65">
        <v>71861</v>
      </c>
      <c r="E1626" s="66" t="s">
        <v>267</v>
      </c>
      <c r="F1626" s="67" t="s">
        <v>101</v>
      </c>
      <c r="G1626" s="68">
        <v>430</v>
      </c>
      <c r="H1626" s="68">
        <v>1</v>
      </c>
      <c r="I1626" s="69">
        <v>430</v>
      </c>
      <c r="J1626" s="69">
        <v>0.1</v>
      </c>
      <c r="K1626" s="69">
        <v>0.3</v>
      </c>
      <c r="L1626" s="69">
        <v>172</v>
      </c>
      <c r="M1626" s="69">
        <v>172</v>
      </c>
      <c r="N1626" s="40"/>
    </row>
    <row r="1627" spans="1:14" ht="24" x14ac:dyDescent="0.3">
      <c r="A1627" s="47" t="s">
        <v>4845</v>
      </c>
      <c r="B1627" s="63" t="s">
        <v>2367</v>
      </c>
      <c r="C1627" s="64" t="s">
        <v>170</v>
      </c>
      <c r="D1627" s="65">
        <v>91844</v>
      </c>
      <c r="E1627" s="66" t="s">
        <v>961</v>
      </c>
      <c r="F1627" s="67" t="s">
        <v>123</v>
      </c>
      <c r="G1627" s="68">
        <v>108</v>
      </c>
      <c r="H1627" s="68">
        <v>1</v>
      </c>
      <c r="I1627" s="69">
        <v>108</v>
      </c>
      <c r="J1627" s="69">
        <v>2.92</v>
      </c>
      <c r="K1627" s="69">
        <v>2.09</v>
      </c>
      <c r="L1627" s="69">
        <v>541.08000000000004</v>
      </c>
      <c r="M1627" s="69">
        <v>541.08000000000004</v>
      </c>
      <c r="N1627" s="41"/>
    </row>
    <row r="1628" spans="1:14" ht="24" x14ac:dyDescent="0.3">
      <c r="A1628" s="47" t="s">
        <v>4846</v>
      </c>
      <c r="B1628" s="63" t="s">
        <v>2368</v>
      </c>
      <c r="C1628" s="64" t="s">
        <v>170</v>
      </c>
      <c r="D1628" s="65">
        <v>91854</v>
      </c>
      <c r="E1628" s="66" t="s">
        <v>963</v>
      </c>
      <c r="F1628" s="67" t="s">
        <v>123</v>
      </c>
      <c r="G1628" s="68">
        <v>45</v>
      </c>
      <c r="H1628" s="68">
        <v>1</v>
      </c>
      <c r="I1628" s="69">
        <v>45</v>
      </c>
      <c r="J1628" s="69">
        <v>3.33</v>
      </c>
      <c r="K1628" s="69">
        <v>3.99</v>
      </c>
      <c r="L1628" s="69">
        <v>329.4</v>
      </c>
      <c r="M1628" s="69">
        <v>329.4</v>
      </c>
      <c r="N1628" s="41"/>
    </row>
    <row r="1629" spans="1:14" ht="24" x14ac:dyDescent="0.3">
      <c r="A1629" s="47" t="s">
        <v>4847</v>
      </c>
      <c r="B1629" s="63" t="s">
        <v>2369</v>
      </c>
      <c r="C1629" s="64" t="s">
        <v>170</v>
      </c>
      <c r="D1629" s="65">
        <v>91846</v>
      </c>
      <c r="E1629" s="70" t="s">
        <v>3182</v>
      </c>
      <c r="F1629" s="67" t="s">
        <v>123</v>
      </c>
      <c r="G1629" s="68">
        <v>27</v>
      </c>
      <c r="H1629" s="68">
        <v>1</v>
      </c>
      <c r="I1629" s="69">
        <v>27</v>
      </c>
      <c r="J1629" s="69">
        <v>4.62</v>
      </c>
      <c r="K1629" s="69">
        <v>2.54</v>
      </c>
      <c r="L1629" s="69">
        <v>193.32</v>
      </c>
      <c r="M1629" s="69">
        <v>193.32</v>
      </c>
      <c r="N1629" s="41"/>
    </row>
    <row r="1630" spans="1:14" ht="24" x14ac:dyDescent="0.3">
      <c r="A1630" s="47" t="s">
        <v>4848</v>
      </c>
      <c r="B1630" s="63" t="s">
        <v>2370</v>
      </c>
      <c r="C1630" s="64" t="s">
        <v>170</v>
      </c>
      <c r="D1630" s="65">
        <v>91856</v>
      </c>
      <c r="E1630" s="66" t="s">
        <v>966</v>
      </c>
      <c r="F1630" s="67" t="s">
        <v>123</v>
      </c>
      <c r="G1630" s="68">
        <v>3</v>
      </c>
      <c r="H1630" s="68">
        <v>1</v>
      </c>
      <c r="I1630" s="69">
        <v>3</v>
      </c>
      <c r="J1630" s="69">
        <v>4.93</v>
      </c>
      <c r="K1630" s="69">
        <v>4.41</v>
      </c>
      <c r="L1630" s="69">
        <v>28.02</v>
      </c>
      <c r="M1630" s="69">
        <v>28.02</v>
      </c>
      <c r="N1630" s="41"/>
    </row>
    <row r="1631" spans="1:14" x14ac:dyDescent="0.25">
      <c r="A1631" s="47" t="s">
        <v>4849</v>
      </c>
      <c r="B1631" s="63" t="s">
        <v>2371</v>
      </c>
      <c r="C1631" s="64" t="s">
        <v>104</v>
      </c>
      <c r="D1631" s="65">
        <v>71201</v>
      </c>
      <c r="E1631" s="66" t="s">
        <v>1367</v>
      </c>
      <c r="F1631" s="67" t="s">
        <v>123</v>
      </c>
      <c r="G1631" s="68">
        <v>4</v>
      </c>
      <c r="H1631" s="68">
        <v>1</v>
      </c>
      <c r="I1631" s="69">
        <v>4</v>
      </c>
      <c r="J1631" s="69">
        <v>4.28</v>
      </c>
      <c r="K1631" s="69">
        <v>5.04</v>
      </c>
      <c r="L1631" s="69">
        <v>37.28</v>
      </c>
      <c r="M1631" s="69">
        <v>37.28</v>
      </c>
      <c r="N1631" s="40"/>
    </row>
    <row r="1632" spans="1:14" x14ac:dyDescent="0.25">
      <c r="A1632" s="47" t="s">
        <v>4850</v>
      </c>
      <c r="B1632" s="63" t="s">
        <v>2372</v>
      </c>
      <c r="C1632" s="64" t="s">
        <v>104</v>
      </c>
      <c r="D1632" s="65">
        <v>71741</v>
      </c>
      <c r="E1632" s="66" t="s">
        <v>1369</v>
      </c>
      <c r="F1632" s="67" t="s">
        <v>101</v>
      </c>
      <c r="G1632" s="68">
        <v>1</v>
      </c>
      <c r="H1632" s="68">
        <v>1</v>
      </c>
      <c r="I1632" s="69">
        <v>1</v>
      </c>
      <c r="J1632" s="69">
        <v>0.91</v>
      </c>
      <c r="K1632" s="69">
        <v>0.88</v>
      </c>
      <c r="L1632" s="69">
        <v>1.79</v>
      </c>
      <c r="M1632" s="69">
        <v>1.79</v>
      </c>
      <c r="N1632" s="40"/>
    </row>
    <row r="1633" spans="1:14" x14ac:dyDescent="0.25">
      <c r="A1633" s="47" t="s">
        <v>4851</v>
      </c>
      <c r="B1633" s="63" t="s">
        <v>2373</v>
      </c>
      <c r="C1633" s="64" t="s">
        <v>104</v>
      </c>
      <c r="D1633" s="65">
        <v>71141</v>
      </c>
      <c r="E1633" s="66" t="s">
        <v>1371</v>
      </c>
      <c r="F1633" s="67" t="s">
        <v>101</v>
      </c>
      <c r="G1633" s="68">
        <v>2</v>
      </c>
      <c r="H1633" s="68">
        <v>1</v>
      </c>
      <c r="I1633" s="69">
        <v>2</v>
      </c>
      <c r="J1633" s="69">
        <v>2.0699999999999998</v>
      </c>
      <c r="K1633" s="69">
        <v>2.96</v>
      </c>
      <c r="L1633" s="69">
        <v>10.06</v>
      </c>
      <c r="M1633" s="69">
        <v>10.06</v>
      </c>
      <c r="N1633" s="40"/>
    </row>
    <row r="1634" spans="1:14" x14ac:dyDescent="0.25">
      <c r="A1634" s="47" t="s">
        <v>4852</v>
      </c>
      <c r="B1634" s="63" t="s">
        <v>2374</v>
      </c>
      <c r="C1634" s="64" t="s">
        <v>104</v>
      </c>
      <c r="D1634" s="65">
        <v>71251</v>
      </c>
      <c r="E1634" s="66" t="s">
        <v>251</v>
      </c>
      <c r="F1634" s="67" t="s">
        <v>123</v>
      </c>
      <c r="G1634" s="68">
        <v>30</v>
      </c>
      <c r="H1634" s="68">
        <v>1</v>
      </c>
      <c r="I1634" s="69">
        <v>30</v>
      </c>
      <c r="J1634" s="69">
        <v>6.88</v>
      </c>
      <c r="K1634" s="69">
        <v>8.89</v>
      </c>
      <c r="L1634" s="69">
        <v>473.1</v>
      </c>
      <c r="M1634" s="69">
        <v>473.1</v>
      </c>
      <c r="N1634" s="40"/>
    </row>
    <row r="1635" spans="1:14" x14ac:dyDescent="0.25">
      <c r="A1635" s="47" t="s">
        <v>4853</v>
      </c>
      <c r="B1635" s="63" t="s">
        <v>2375</v>
      </c>
      <c r="C1635" s="64" t="s">
        <v>104</v>
      </c>
      <c r="D1635" s="65">
        <v>71722</v>
      </c>
      <c r="E1635" s="66" t="s">
        <v>265</v>
      </c>
      <c r="F1635" s="67" t="s">
        <v>101</v>
      </c>
      <c r="G1635" s="68">
        <v>10</v>
      </c>
      <c r="H1635" s="68">
        <v>1</v>
      </c>
      <c r="I1635" s="69">
        <v>10</v>
      </c>
      <c r="J1635" s="69">
        <v>1.43</v>
      </c>
      <c r="K1635" s="69">
        <v>1.18</v>
      </c>
      <c r="L1635" s="69">
        <v>26.1</v>
      </c>
      <c r="M1635" s="69">
        <v>26.1</v>
      </c>
      <c r="N1635" s="40"/>
    </row>
    <row r="1636" spans="1:14" x14ac:dyDescent="0.25">
      <c r="A1636" s="47" t="s">
        <v>4854</v>
      </c>
      <c r="B1636" s="63" t="s">
        <v>2376</v>
      </c>
      <c r="C1636" s="64" t="s">
        <v>104</v>
      </c>
      <c r="D1636" s="65">
        <v>71121</v>
      </c>
      <c r="E1636" s="66" t="s">
        <v>320</v>
      </c>
      <c r="F1636" s="67" t="s">
        <v>101</v>
      </c>
      <c r="G1636" s="68">
        <v>2</v>
      </c>
      <c r="H1636" s="68">
        <v>1</v>
      </c>
      <c r="I1636" s="69">
        <v>2</v>
      </c>
      <c r="J1636" s="69">
        <v>3.79</v>
      </c>
      <c r="K1636" s="69">
        <v>3.84</v>
      </c>
      <c r="L1636" s="69">
        <v>15.26</v>
      </c>
      <c r="M1636" s="69">
        <v>15.26</v>
      </c>
      <c r="N1636" s="40"/>
    </row>
    <row r="1637" spans="1:14" ht="24" x14ac:dyDescent="0.3">
      <c r="A1637" s="47" t="s">
        <v>4855</v>
      </c>
      <c r="B1637" s="63" t="s">
        <v>2377</v>
      </c>
      <c r="C1637" s="64" t="s">
        <v>170</v>
      </c>
      <c r="D1637" s="65">
        <v>91939</v>
      </c>
      <c r="E1637" s="66" t="s">
        <v>238</v>
      </c>
      <c r="F1637" s="67" t="s">
        <v>101</v>
      </c>
      <c r="G1637" s="68">
        <v>16</v>
      </c>
      <c r="H1637" s="68">
        <v>1</v>
      </c>
      <c r="I1637" s="69">
        <v>16</v>
      </c>
      <c r="J1637" s="69">
        <v>7</v>
      </c>
      <c r="K1637" s="69">
        <v>16.420000000000002</v>
      </c>
      <c r="L1637" s="69">
        <v>374.72</v>
      </c>
      <c r="M1637" s="69">
        <v>374.72</v>
      </c>
      <c r="N1637" s="41"/>
    </row>
    <row r="1638" spans="1:14" x14ac:dyDescent="0.25">
      <c r="A1638" s="47" t="s">
        <v>4856</v>
      </c>
      <c r="B1638" s="63" t="s">
        <v>2378</v>
      </c>
      <c r="C1638" s="64" t="s">
        <v>104</v>
      </c>
      <c r="D1638" s="65">
        <v>72425</v>
      </c>
      <c r="E1638" s="66" t="s">
        <v>1447</v>
      </c>
      <c r="F1638" s="67" t="s">
        <v>101</v>
      </c>
      <c r="G1638" s="68">
        <v>8</v>
      </c>
      <c r="H1638" s="68">
        <v>1</v>
      </c>
      <c r="I1638" s="69">
        <v>8</v>
      </c>
      <c r="J1638" s="69">
        <v>3.58</v>
      </c>
      <c r="K1638" s="69">
        <v>0.88</v>
      </c>
      <c r="L1638" s="69">
        <v>35.68</v>
      </c>
      <c r="M1638" s="69">
        <v>35.68</v>
      </c>
      <c r="N1638" s="40"/>
    </row>
    <row r="1639" spans="1:14" ht="24" x14ac:dyDescent="0.3">
      <c r="A1639" s="47" t="s">
        <v>4857</v>
      </c>
      <c r="B1639" s="63" t="s">
        <v>2379</v>
      </c>
      <c r="C1639" s="64" t="s">
        <v>170</v>
      </c>
      <c r="D1639" s="65">
        <v>91940</v>
      </c>
      <c r="E1639" s="70" t="s">
        <v>3152</v>
      </c>
      <c r="F1639" s="67" t="s">
        <v>101</v>
      </c>
      <c r="G1639" s="68">
        <v>7</v>
      </c>
      <c r="H1639" s="68">
        <v>1</v>
      </c>
      <c r="I1639" s="69">
        <v>7</v>
      </c>
      <c r="J1639" s="69">
        <v>4.42</v>
      </c>
      <c r="K1639" s="69">
        <v>8.7200000000000006</v>
      </c>
      <c r="L1639" s="69">
        <v>91.98</v>
      </c>
      <c r="M1639" s="69">
        <v>91.98</v>
      </c>
      <c r="N1639" s="41"/>
    </row>
    <row r="1640" spans="1:14" ht="24" x14ac:dyDescent="0.3">
      <c r="A1640" s="47" t="s">
        <v>4858</v>
      </c>
      <c r="B1640" s="63" t="s">
        <v>2380</v>
      </c>
      <c r="C1640" s="64" t="s">
        <v>170</v>
      </c>
      <c r="D1640" s="65">
        <v>91941</v>
      </c>
      <c r="E1640" s="70" t="s">
        <v>3197</v>
      </c>
      <c r="F1640" s="67" t="s">
        <v>101</v>
      </c>
      <c r="G1640" s="68">
        <v>16</v>
      </c>
      <c r="H1640" s="68">
        <v>1</v>
      </c>
      <c r="I1640" s="69">
        <v>16</v>
      </c>
      <c r="J1640" s="69">
        <v>3.13</v>
      </c>
      <c r="K1640" s="69">
        <v>4.97</v>
      </c>
      <c r="L1640" s="69">
        <v>129.6</v>
      </c>
      <c r="M1640" s="69">
        <v>129.6</v>
      </c>
      <c r="N1640" s="41"/>
    </row>
    <row r="1641" spans="1:14" ht="24" x14ac:dyDescent="0.3">
      <c r="A1641" s="47" t="s">
        <v>4859</v>
      </c>
      <c r="B1641" s="63" t="s">
        <v>2381</v>
      </c>
      <c r="C1641" s="64" t="s">
        <v>170</v>
      </c>
      <c r="D1641" s="65">
        <v>91943</v>
      </c>
      <c r="E1641" s="66" t="s">
        <v>2382</v>
      </c>
      <c r="F1641" s="67" t="s">
        <v>101</v>
      </c>
      <c r="G1641" s="68">
        <v>4</v>
      </c>
      <c r="H1641" s="68">
        <v>1</v>
      </c>
      <c r="I1641" s="69">
        <v>4</v>
      </c>
      <c r="J1641" s="69">
        <v>5.8</v>
      </c>
      <c r="K1641" s="69">
        <v>9.0500000000000007</v>
      </c>
      <c r="L1641" s="69">
        <v>59.4</v>
      </c>
      <c r="M1641" s="69">
        <v>59.4</v>
      </c>
      <c r="N1641" s="41"/>
    </row>
    <row r="1642" spans="1:14" x14ac:dyDescent="0.25">
      <c r="A1642" s="47" t="s">
        <v>4860</v>
      </c>
      <c r="B1642" s="63" t="s">
        <v>2383</v>
      </c>
      <c r="C1642" s="64" t="s">
        <v>104</v>
      </c>
      <c r="D1642" s="65">
        <v>70680</v>
      </c>
      <c r="E1642" s="66" t="s">
        <v>972</v>
      </c>
      <c r="F1642" s="67" t="s">
        <v>101</v>
      </c>
      <c r="G1642" s="68">
        <v>2</v>
      </c>
      <c r="H1642" s="68">
        <v>1</v>
      </c>
      <c r="I1642" s="69">
        <v>2</v>
      </c>
      <c r="J1642" s="69">
        <v>2.17</v>
      </c>
      <c r="K1642" s="69">
        <v>4.45</v>
      </c>
      <c r="L1642" s="69">
        <v>13.24</v>
      </c>
      <c r="M1642" s="69">
        <v>13.24</v>
      </c>
      <c r="N1642" s="40"/>
    </row>
    <row r="1643" spans="1:14" x14ac:dyDescent="0.25">
      <c r="A1643" s="47" t="s">
        <v>4861</v>
      </c>
      <c r="B1643" s="63" t="s">
        <v>2384</v>
      </c>
      <c r="C1643" s="64" t="s">
        <v>104</v>
      </c>
      <c r="D1643" s="65">
        <v>70682</v>
      </c>
      <c r="E1643" s="66" t="s">
        <v>974</v>
      </c>
      <c r="F1643" s="67" t="s">
        <v>101</v>
      </c>
      <c r="G1643" s="68">
        <v>33</v>
      </c>
      <c r="H1643" s="68">
        <v>1</v>
      </c>
      <c r="I1643" s="69">
        <v>33</v>
      </c>
      <c r="J1643" s="69">
        <v>4.66</v>
      </c>
      <c r="K1643" s="69">
        <v>4.45</v>
      </c>
      <c r="L1643" s="69">
        <v>300.63</v>
      </c>
      <c r="M1643" s="69">
        <v>300.63</v>
      </c>
      <c r="N1643" s="40"/>
    </row>
    <row r="1644" spans="1:14" x14ac:dyDescent="0.25">
      <c r="A1644" s="47" t="s">
        <v>4862</v>
      </c>
      <c r="B1644" s="63" t="s">
        <v>2385</v>
      </c>
      <c r="C1644" s="64" t="s">
        <v>104</v>
      </c>
      <c r="D1644" s="65">
        <v>70929</v>
      </c>
      <c r="E1644" s="66" t="s">
        <v>243</v>
      </c>
      <c r="F1644" s="67" t="s">
        <v>101</v>
      </c>
      <c r="G1644" s="68">
        <v>11</v>
      </c>
      <c r="H1644" s="68">
        <v>1</v>
      </c>
      <c r="I1644" s="69">
        <v>11</v>
      </c>
      <c r="J1644" s="69">
        <v>7.04</v>
      </c>
      <c r="K1644" s="69">
        <v>10.07</v>
      </c>
      <c r="L1644" s="69">
        <v>188.21</v>
      </c>
      <c r="M1644" s="69">
        <v>188.21</v>
      </c>
      <c r="N1644" s="40"/>
    </row>
    <row r="1645" spans="1:14" x14ac:dyDescent="0.25">
      <c r="A1645" s="47" t="s">
        <v>4863</v>
      </c>
      <c r="B1645" s="63" t="s">
        <v>2386</v>
      </c>
      <c r="C1645" s="64" t="s">
        <v>104</v>
      </c>
      <c r="D1645" s="65">
        <v>70563</v>
      </c>
      <c r="E1645" s="66" t="s">
        <v>976</v>
      </c>
      <c r="F1645" s="67" t="s">
        <v>123</v>
      </c>
      <c r="G1645" s="68">
        <v>850</v>
      </c>
      <c r="H1645" s="68">
        <v>1</v>
      </c>
      <c r="I1645" s="69">
        <v>850</v>
      </c>
      <c r="J1645" s="69">
        <v>2.04</v>
      </c>
      <c r="K1645" s="69">
        <v>1.62</v>
      </c>
      <c r="L1645" s="69">
        <v>3111</v>
      </c>
      <c r="M1645" s="69">
        <v>3111</v>
      </c>
      <c r="N1645" s="40"/>
    </row>
    <row r="1646" spans="1:14" x14ac:dyDescent="0.25">
      <c r="A1646" s="47" t="s">
        <v>4864</v>
      </c>
      <c r="B1646" s="63" t="s">
        <v>2387</v>
      </c>
      <c r="C1646" s="64" t="s">
        <v>104</v>
      </c>
      <c r="D1646" s="65">
        <v>70564</v>
      </c>
      <c r="E1646" s="66" t="s">
        <v>1681</v>
      </c>
      <c r="F1646" s="67" t="s">
        <v>123</v>
      </c>
      <c r="G1646" s="68">
        <v>195</v>
      </c>
      <c r="H1646" s="68">
        <v>1</v>
      </c>
      <c r="I1646" s="69">
        <v>195</v>
      </c>
      <c r="J1646" s="69">
        <v>3.59</v>
      </c>
      <c r="K1646" s="69">
        <v>1.77</v>
      </c>
      <c r="L1646" s="69">
        <v>1045.2</v>
      </c>
      <c r="M1646" s="69">
        <v>1045.2</v>
      </c>
      <c r="N1646" s="40"/>
    </row>
    <row r="1647" spans="1:14" x14ac:dyDescent="0.25">
      <c r="A1647" s="47" t="s">
        <v>4865</v>
      </c>
      <c r="B1647" s="63" t="s">
        <v>2388</v>
      </c>
      <c r="C1647" s="64" t="s">
        <v>104</v>
      </c>
      <c r="D1647" s="65">
        <v>72578</v>
      </c>
      <c r="E1647" s="66" t="s">
        <v>978</v>
      </c>
      <c r="F1647" s="67" t="s">
        <v>101</v>
      </c>
      <c r="G1647" s="68">
        <v>8</v>
      </c>
      <c r="H1647" s="68">
        <v>1</v>
      </c>
      <c r="I1647" s="69">
        <v>8</v>
      </c>
      <c r="J1647" s="69">
        <v>6.71</v>
      </c>
      <c r="K1647" s="69">
        <v>8.6</v>
      </c>
      <c r="L1647" s="69">
        <v>122.48</v>
      </c>
      <c r="M1647" s="69">
        <v>122.48</v>
      </c>
      <c r="N1647" s="40"/>
    </row>
    <row r="1648" spans="1:14" ht="24" x14ac:dyDescent="0.3">
      <c r="A1648" s="47" t="s">
        <v>4866</v>
      </c>
      <c r="B1648" s="63" t="s">
        <v>2389</v>
      </c>
      <c r="C1648" s="64" t="s">
        <v>170</v>
      </c>
      <c r="D1648" s="65">
        <v>92008</v>
      </c>
      <c r="E1648" s="66" t="s">
        <v>1393</v>
      </c>
      <c r="F1648" s="67" t="s">
        <v>101</v>
      </c>
      <c r="G1648" s="68">
        <v>8</v>
      </c>
      <c r="H1648" s="68">
        <v>1</v>
      </c>
      <c r="I1648" s="69">
        <v>8</v>
      </c>
      <c r="J1648" s="69">
        <v>20.07</v>
      </c>
      <c r="K1648" s="69">
        <v>16.260000000000002</v>
      </c>
      <c r="L1648" s="69">
        <v>290.64</v>
      </c>
      <c r="M1648" s="69">
        <v>290.64</v>
      </c>
      <c r="N1648" s="41"/>
    </row>
    <row r="1649" spans="1:14" x14ac:dyDescent="0.25">
      <c r="A1649" s="47" t="s">
        <v>4867</v>
      </c>
      <c r="B1649" s="63" t="s">
        <v>2390</v>
      </c>
      <c r="C1649" s="64" t="s">
        <v>104</v>
      </c>
      <c r="D1649" s="65">
        <v>72578</v>
      </c>
      <c r="E1649" s="66" t="s">
        <v>978</v>
      </c>
      <c r="F1649" s="67" t="s">
        <v>101</v>
      </c>
      <c r="G1649" s="68">
        <v>2</v>
      </c>
      <c r="H1649" s="68">
        <v>1</v>
      </c>
      <c r="I1649" s="69">
        <v>2</v>
      </c>
      <c r="J1649" s="69">
        <v>6.71</v>
      </c>
      <c r="K1649" s="69">
        <v>8.6</v>
      </c>
      <c r="L1649" s="69">
        <v>30.62</v>
      </c>
      <c r="M1649" s="69">
        <v>30.62</v>
      </c>
      <c r="N1649" s="40"/>
    </row>
    <row r="1650" spans="1:14" ht="24" x14ac:dyDescent="0.3">
      <c r="A1650" s="47" t="s">
        <v>4868</v>
      </c>
      <c r="B1650" s="63" t="s">
        <v>2391</v>
      </c>
      <c r="C1650" s="64" t="s">
        <v>170</v>
      </c>
      <c r="D1650" s="65">
        <v>91990</v>
      </c>
      <c r="E1650" s="66" t="s">
        <v>2066</v>
      </c>
      <c r="F1650" s="67" t="s">
        <v>101</v>
      </c>
      <c r="G1650" s="68">
        <v>8</v>
      </c>
      <c r="H1650" s="68">
        <v>1</v>
      </c>
      <c r="I1650" s="69">
        <v>8</v>
      </c>
      <c r="J1650" s="69">
        <v>10.8</v>
      </c>
      <c r="K1650" s="69">
        <v>15.13</v>
      </c>
      <c r="L1650" s="69">
        <v>207.44</v>
      </c>
      <c r="M1650" s="69">
        <v>207.44</v>
      </c>
      <c r="N1650" s="41"/>
    </row>
    <row r="1651" spans="1:14" x14ac:dyDescent="0.25">
      <c r="A1651" s="47" t="s">
        <v>4869</v>
      </c>
      <c r="B1651" s="63" t="s">
        <v>2392</v>
      </c>
      <c r="C1651" s="64" t="s">
        <v>104</v>
      </c>
      <c r="D1651" s="65">
        <v>72585</v>
      </c>
      <c r="E1651" s="66" t="s">
        <v>1395</v>
      </c>
      <c r="F1651" s="67" t="s">
        <v>101</v>
      </c>
      <c r="G1651" s="68">
        <v>8</v>
      </c>
      <c r="H1651" s="68">
        <v>1</v>
      </c>
      <c r="I1651" s="69">
        <v>8</v>
      </c>
      <c r="J1651" s="69">
        <v>9.82</v>
      </c>
      <c r="K1651" s="69">
        <v>8.6</v>
      </c>
      <c r="L1651" s="69">
        <v>147.36000000000001</v>
      </c>
      <c r="M1651" s="69">
        <v>147.36000000000001</v>
      </c>
      <c r="N1651" s="40"/>
    </row>
    <row r="1652" spans="1:14" x14ac:dyDescent="0.25">
      <c r="A1652" s="47" t="s">
        <v>4870</v>
      </c>
      <c r="B1652" s="63" t="s">
        <v>2393</v>
      </c>
      <c r="C1652" s="64" t="s">
        <v>104</v>
      </c>
      <c r="D1652" s="65">
        <v>71440</v>
      </c>
      <c r="E1652" s="66" t="s">
        <v>981</v>
      </c>
      <c r="F1652" s="67" t="s">
        <v>101</v>
      </c>
      <c r="G1652" s="68">
        <v>1</v>
      </c>
      <c r="H1652" s="68">
        <v>1</v>
      </c>
      <c r="I1652" s="69">
        <v>1</v>
      </c>
      <c r="J1652" s="69">
        <v>6.37</v>
      </c>
      <c r="K1652" s="69">
        <v>6.22</v>
      </c>
      <c r="L1652" s="69">
        <v>12.59</v>
      </c>
      <c r="M1652" s="69">
        <v>12.59</v>
      </c>
      <c r="N1652" s="40"/>
    </row>
    <row r="1653" spans="1:14" x14ac:dyDescent="0.25">
      <c r="A1653" s="47" t="s">
        <v>4871</v>
      </c>
      <c r="B1653" s="63" t="s">
        <v>2394</v>
      </c>
      <c r="C1653" s="64" t="s">
        <v>104</v>
      </c>
      <c r="D1653" s="65">
        <v>71431</v>
      </c>
      <c r="E1653" s="66" t="s">
        <v>1397</v>
      </c>
      <c r="F1653" s="67" t="s">
        <v>101</v>
      </c>
      <c r="G1653" s="68">
        <v>2</v>
      </c>
      <c r="H1653" s="68">
        <v>1</v>
      </c>
      <c r="I1653" s="69">
        <v>2</v>
      </c>
      <c r="J1653" s="69">
        <v>8.75</v>
      </c>
      <c r="K1653" s="69">
        <v>8.6</v>
      </c>
      <c r="L1653" s="69">
        <v>34.700000000000003</v>
      </c>
      <c r="M1653" s="69">
        <v>34.700000000000003</v>
      </c>
      <c r="N1653" s="40"/>
    </row>
    <row r="1654" spans="1:14" x14ac:dyDescent="0.25">
      <c r="A1654" s="47" t="s">
        <v>4872</v>
      </c>
      <c r="B1654" s="63" t="s">
        <v>2395</v>
      </c>
      <c r="C1654" s="64" t="s">
        <v>104</v>
      </c>
      <c r="D1654" s="65">
        <v>71442</v>
      </c>
      <c r="E1654" s="66" t="s">
        <v>259</v>
      </c>
      <c r="F1654" s="67" t="s">
        <v>101</v>
      </c>
      <c r="G1654" s="68">
        <v>2</v>
      </c>
      <c r="H1654" s="68">
        <v>1</v>
      </c>
      <c r="I1654" s="69">
        <v>2</v>
      </c>
      <c r="J1654" s="69">
        <v>13.75</v>
      </c>
      <c r="K1654" s="69">
        <v>15.71</v>
      </c>
      <c r="L1654" s="69">
        <v>58.92</v>
      </c>
      <c r="M1654" s="69">
        <v>58.92</v>
      </c>
      <c r="N1654" s="40"/>
    </row>
    <row r="1655" spans="1:14" ht="24" x14ac:dyDescent="0.3">
      <c r="A1655" s="47" t="s">
        <v>4873</v>
      </c>
      <c r="B1655" s="63" t="s">
        <v>2396</v>
      </c>
      <c r="C1655" s="64" t="s">
        <v>170</v>
      </c>
      <c r="D1655" s="65">
        <v>91975</v>
      </c>
      <c r="E1655" s="70" t="s">
        <v>3193</v>
      </c>
      <c r="F1655" s="67" t="s">
        <v>101</v>
      </c>
      <c r="G1655" s="68">
        <v>4</v>
      </c>
      <c r="H1655" s="68">
        <v>1</v>
      </c>
      <c r="I1655" s="69">
        <v>4</v>
      </c>
      <c r="J1655" s="69">
        <v>35.1</v>
      </c>
      <c r="K1655" s="69">
        <v>26.56</v>
      </c>
      <c r="L1655" s="69">
        <v>246.64</v>
      </c>
      <c r="M1655" s="69">
        <v>246.64</v>
      </c>
      <c r="N1655" s="41"/>
    </row>
    <row r="1656" spans="1:14" x14ac:dyDescent="0.25">
      <c r="A1656" s="47" t="s">
        <v>4874</v>
      </c>
      <c r="B1656" s="63" t="s">
        <v>2397</v>
      </c>
      <c r="C1656" s="64" t="s">
        <v>104</v>
      </c>
      <c r="D1656" s="65">
        <v>72578</v>
      </c>
      <c r="E1656" s="66" t="s">
        <v>978</v>
      </c>
      <c r="F1656" s="67" t="s">
        <v>101</v>
      </c>
      <c r="G1656" s="68">
        <v>2</v>
      </c>
      <c r="H1656" s="68">
        <v>1</v>
      </c>
      <c r="I1656" s="69">
        <v>2</v>
      </c>
      <c r="J1656" s="69">
        <v>6.71</v>
      </c>
      <c r="K1656" s="69">
        <v>8.6</v>
      </c>
      <c r="L1656" s="69">
        <v>30.62</v>
      </c>
      <c r="M1656" s="69">
        <v>30.62</v>
      </c>
      <c r="N1656" s="40"/>
    </row>
    <row r="1657" spans="1:14" x14ac:dyDescent="0.25">
      <c r="A1657" s="47" t="s">
        <v>4875</v>
      </c>
      <c r="B1657" s="63" t="s">
        <v>2398</v>
      </c>
      <c r="C1657" s="64" t="s">
        <v>104</v>
      </c>
      <c r="D1657" s="65">
        <v>70645</v>
      </c>
      <c r="E1657" s="66" t="s">
        <v>984</v>
      </c>
      <c r="F1657" s="67" t="s">
        <v>101</v>
      </c>
      <c r="G1657" s="68">
        <v>1</v>
      </c>
      <c r="H1657" s="68">
        <v>1</v>
      </c>
      <c r="I1657" s="69">
        <v>1</v>
      </c>
      <c r="J1657" s="69">
        <v>22.56</v>
      </c>
      <c r="K1657" s="69">
        <v>20.75</v>
      </c>
      <c r="L1657" s="69">
        <v>43.31</v>
      </c>
      <c r="M1657" s="69">
        <v>43.31</v>
      </c>
      <c r="N1657" s="40"/>
    </row>
    <row r="1658" spans="1:14" ht="24" x14ac:dyDescent="0.3">
      <c r="A1658" s="47" t="s">
        <v>4876</v>
      </c>
      <c r="B1658" s="63" t="s">
        <v>2399</v>
      </c>
      <c r="C1658" s="64" t="s">
        <v>170</v>
      </c>
      <c r="D1658" s="65">
        <v>100903</v>
      </c>
      <c r="E1658" s="70" t="s">
        <v>3184</v>
      </c>
      <c r="F1658" s="67" t="s">
        <v>101</v>
      </c>
      <c r="G1658" s="68">
        <v>82</v>
      </c>
      <c r="H1658" s="68">
        <v>1</v>
      </c>
      <c r="I1658" s="69">
        <v>82</v>
      </c>
      <c r="J1658" s="69">
        <v>18.25</v>
      </c>
      <c r="K1658" s="69">
        <v>5.63</v>
      </c>
      <c r="L1658" s="69">
        <v>1958.16</v>
      </c>
      <c r="M1658" s="69">
        <v>1958.16</v>
      </c>
      <c r="N1658" s="41"/>
    </row>
    <row r="1659" spans="1:14" ht="24" x14ac:dyDescent="0.3">
      <c r="A1659" s="47" t="s">
        <v>4877</v>
      </c>
      <c r="B1659" s="63" t="s">
        <v>2400</v>
      </c>
      <c r="C1659" s="64" t="s">
        <v>270</v>
      </c>
      <c r="D1659" s="77" t="s">
        <v>988</v>
      </c>
      <c r="E1659" s="66" t="s">
        <v>989</v>
      </c>
      <c r="F1659" s="67" t="s">
        <v>101</v>
      </c>
      <c r="G1659" s="68">
        <v>41</v>
      </c>
      <c r="H1659" s="68">
        <v>1</v>
      </c>
      <c r="I1659" s="69">
        <v>41</v>
      </c>
      <c r="J1659" s="69">
        <v>76.209999999999994</v>
      </c>
      <c r="K1659" s="69">
        <v>11.46</v>
      </c>
      <c r="L1659" s="69">
        <v>3594.47</v>
      </c>
      <c r="M1659" s="69">
        <v>3594.47</v>
      </c>
      <c r="N1659" s="41"/>
    </row>
    <row r="1660" spans="1:14" ht="36" x14ac:dyDescent="0.3">
      <c r="A1660" s="47" t="s">
        <v>4878</v>
      </c>
      <c r="B1660" s="63" t="s">
        <v>2401</v>
      </c>
      <c r="C1660" s="64" t="s">
        <v>170</v>
      </c>
      <c r="D1660" s="65">
        <v>101883</v>
      </c>
      <c r="E1660" s="66" t="s">
        <v>2076</v>
      </c>
      <c r="F1660" s="67" t="s">
        <v>101</v>
      </c>
      <c r="G1660" s="68">
        <v>1</v>
      </c>
      <c r="H1660" s="68">
        <v>1</v>
      </c>
      <c r="I1660" s="69">
        <v>1</v>
      </c>
      <c r="J1660" s="69">
        <v>411.06</v>
      </c>
      <c r="K1660" s="69">
        <v>17.41</v>
      </c>
      <c r="L1660" s="69">
        <v>428.47</v>
      </c>
      <c r="M1660" s="69">
        <v>428.47</v>
      </c>
      <c r="N1660" s="41"/>
    </row>
    <row r="1661" spans="1:14" ht="36" x14ac:dyDescent="0.3">
      <c r="A1661" s="47" t="s">
        <v>4879</v>
      </c>
      <c r="B1661" s="63" t="s">
        <v>2402</v>
      </c>
      <c r="C1661" s="64" t="s">
        <v>170</v>
      </c>
      <c r="D1661" s="65">
        <v>101880</v>
      </c>
      <c r="E1661" s="70" t="s">
        <v>3217</v>
      </c>
      <c r="F1661" s="67" t="s">
        <v>101</v>
      </c>
      <c r="G1661" s="68">
        <v>1</v>
      </c>
      <c r="H1661" s="68">
        <v>1</v>
      </c>
      <c r="I1661" s="69">
        <v>1</v>
      </c>
      <c r="J1661" s="69">
        <v>496.73</v>
      </c>
      <c r="K1661" s="69">
        <v>21.08</v>
      </c>
      <c r="L1661" s="69">
        <v>517.80999999999995</v>
      </c>
      <c r="M1661" s="69">
        <v>517.80999999999995</v>
      </c>
      <c r="N1661" s="41"/>
    </row>
    <row r="1662" spans="1:14" ht="24" x14ac:dyDescent="0.3">
      <c r="A1662" s="47" t="s">
        <v>4880</v>
      </c>
      <c r="B1662" s="63" t="s">
        <v>2403</v>
      </c>
      <c r="C1662" s="64" t="s">
        <v>170</v>
      </c>
      <c r="D1662" s="65">
        <v>93671</v>
      </c>
      <c r="E1662" s="70" t="s">
        <v>3186</v>
      </c>
      <c r="F1662" s="67" t="s">
        <v>101</v>
      </c>
      <c r="G1662" s="68">
        <v>1</v>
      </c>
      <c r="H1662" s="68">
        <v>1</v>
      </c>
      <c r="I1662" s="69">
        <v>1</v>
      </c>
      <c r="J1662" s="69">
        <v>55.32</v>
      </c>
      <c r="K1662" s="69">
        <v>8.07</v>
      </c>
      <c r="L1662" s="69">
        <v>63.39</v>
      </c>
      <c r="M1662" s="69">
        <v>63.39</v>
      </c>
      <c r="N1662" s="41"/>
    </row>
    <row r="1663" spans="1:14" ht="24" x14ac:dyDescent="0.3">
      <c r="A1663" s="47" t="s">
        <v>4881</v>
      </c>
      <c r="B1663" s="63" t="s">
        <v>2404</v>
      </c>
      <c r="C1663" s="64" t="s">
        <v>170</v>
      </c>
      <c r="D1663" s="65">
        <v>101894</v>
      </c>
      <c r="E1663" s="66" t="s">
        <v>2405</v>
      </c>
      <c r="F1663" s="67" t="s">
        <v>101</v>
      </c>
      <c r="G1663" s="68">
        <v>1</v>
      </c>
      <c r="H1663" s="68">
        <v>1</v>
      </c>
      <c r="I1663" s="69">
        <v>1</v>
      </c>
      <c r="J1663" s="69">
        <v>99.7</v>
      </c>
      <c r="K1663" s="69">
        <v>23.16</v>
      </c>
      <c r="L1663" s="69">
        <v>122.86</v>
      </c>
      <c r="M1663" s="69">
        <v>122.86</v>
      </c>
      <c r="N1663" s="41"/>
    </row>
    <row r="1664" spans="1:14" ht="24" x14ac:dyDescent="0.3">
      <c r="A1664" s="47" t="s">
        <v>4882</v>
      </c>
      <c r="B1664" s="63" t="s">
        <v>2406</v>
      </c>
      <c r="C1664" s="64" t="s">
        <v>170</v>
      </c>
      <c r="D1664" s="65">
        <v>93653</v>
      </c>
      <c r="E1664" s="66" t="s">
        <v>995</v>
      </c>
      <c r="F1664" s="67" t="s">
        <v>101</v>
      </c>
      <c r="G1664" s="68">
        <v>2</v>
      </c>
      <c r="H1664" s="68">
        <v>1</v>
      </c>
      <c r="I1664" s="69">
        <v>2</v>
      </c>
      <c r="J1664" s="69">
        <v>8.1199999999999992</v>
      </c>
      <c r="K1664" s="69">
        <v>1.01</v>
      </c>
      <c r="L1664" s="69">
        <v>18.260000000000002</v>
      </c>
      <c r="M1664" s="69">
        <v>18.260000000000002</v>
      </c>
      <c r="N1664" s="41"/>
    </row>
    <row r="1665" spans="1:14" ht="24" x14ac:dyDescent="0.3">
      <c r="A1665" s="47" t="s">
        <v>4883</v>
      </c>
      <c r="B1665" s="63" t="s">
        <v>2407</v>
      </c>
      <c r="C1665" s="64" t="s">
        <v>170</v>
      </c>
      <c r="D1665" s="65">
        <v>93654</v>
      </c>
      <c r="E1665" s="66" t="s">
        <v>249</v>
      </c>
      <c r="F1665" s="67" t="s">
        <v>101</v>
      </c>
      <c r="G1665" s="68">
        <v>6</v>
      </c>
      <c r="H1665" s="68">
        <v>1</v>
      </c>
      <c r="I1665" s="69">
        <v>6</v>
      </c>
      <c r="J1665" s="69">
        <v>8.24</v>
      </c>
      <c r="K1665" s="69">
        <v>1.38</v>
      </c>
      <c r="L1665" s="69">
        <v>57.72</v>
      </c>
      <c r="M1665" s="69">
        <v>57.72</v>
      </c>
      <c r="N1665" s="41"/>
    </row>
    <row r="1666" spans="1:14" x14ac:dyDescent="0.25">
      <c r="A1666" s="47" t="s">
        <v>4884</v>
      </c>
      <c r="B1666" s="63" t="s">
        <v>2408</v>
      </c>
      <c r="C1666" s="64" t="s">
        <v>104</v>
      </c>
      <c r="D1666" s="65">
        <v>71450</v>
      </c>
      <c r="E1666" s="66" t="s">
        <v>998</v>
      </c>
      <c r="F1666" s="67" t="s">
        <v>101</v>
      </c>
      <c r="G1666" s="68">
        <v>11</v>
      </c>
      <c r="H1666" s="68">
        <v>1</v>
      </c>
      <c r="I1666" s="69">
        <v>11</v>
      </c>
      <c r="J1666" s="69">
        <v>120.83</v>
      </c>
      <c r="K1666" s="69">
        <v>17.79</v>
      </c>
      <c r="L1666" s="69">
        <v>1524.82</v>
      </c>
      <c r="M1666" s="69">
        <v>1524.82</v>
      </c>
      <c r="N1666" s="40"/>
    </row>
    <row r="1667" spans="1:14" x14ac:dyDescent="0.25">
      <c r="A1667" s="47" t="s">
        <v>4885</v>
      </c>
      <c r="B1667" s="63" t="s">
        <v>2409</v>
      </c>
      <c r="C1667" s="64" t="s">
        <v>104</v>
      </c>
      <c r="D1667" s="65">
        <v>71321</v>
      </c>
      <c r="E1667" s="66" t="s">
        <v>415</v>
      </c>
      <c r="F1667" s="67" t="s">
        <v>101</v>
      </c>
      <c r="G1667" s="68">
        <v>2</v>
      </c>
      <c r="H1667" s="68">
        <v>1</v>
      </c>
      <c r="I1667" s="69">
        <v>2</v>
      </c>
      <c r="J1667" s="69">
        <v>13.34</v>
      </c>
      <c r="K1667" s="69">
        <v>5.92</v>
      </c>
      <c r="L1667" s="69">
        <v>38.520000000000003</v>
      </c>
      <c r="M1667" s="69">
        <v>38.520000000000003</v>
      </c>
      <c r="N1667" s="40"/>
    </row>
    <row r="1668" spans="1:14" x14ac:dyDescent="0.25">
      <c r="A1668" s="47" t="s">
        <v>4886</v>
      </c>
      <c r="B1668" s="63" t="s">
        <v>2410</v>
      </c>
      <c r="C1668" s="64" t="s">
        <v>104</v>
      </c>
      <c r="D1668" s="65">
        <v>71331</v>
      </c>
      <c r="E1668" s="66" t="s">
        <v>1001</v>
      </c>
      <c r="F1668" s="67" t="s">
        <v>101</v>
      </c>
      <c r="G1668" s="68">
        <v>10</v>
      </c>
      <c r="H1668" s="68">
        <v>1</v>
      </c>
      <c r="I1668" s="69">
        <v>10</v>
      </c>
      <c r="J1668" s="69">
        <v>7.57</v>
      </c>
      <c r="K1668" s="69">
        <v>11.85</v>
      </c>
      <c r="L1668" s="69">
        <v>194.2</v>
      </c>
      <c r="M1668" s="69">
        <v>194.2</v>
      </c>
      <c r="N1668" s="40"/>
    </row>
    <row r="1669" spans="1:14" x14ac:dyDescent="0.25">
      <c r="A1669" s="47" t="s">
        <v>4887</v>
      </c>
      <c r="B1669" s="72" t="s">
        <v>2411</v>
      </c>
      <c r="C1669" s="73"/>
      <c r="D1669" s="73"/>
      <c r="E1669" s="74" t="s">
        <v>277</v>
      </c>
      <c r="F1669" s="73"/>
      <c r="G1669" s="75"/>
      <c r="H1669" s="75"/>
      <c r="I1669" s="75"/>
      <c r="J1669" s="75"/>
      <c r="K1669" s="75"/>
      <c r="L1669" s="76">
        <v>6384.01</v>
      </c>
      <c r="M1669" s="76">
        <v>6384.01</v>
      </c>
      <c r="N1669" s="40"/>
    </row>
    <row r="1670" spans="1:14" x14ac:dyDescent="0.25">
      <c r="A1670" s="47" t="s">
        <v>4888</v>
      </c>
      <c r="B1670" s="63" t="s">
        <v>2412</v>
      </c>
      <c r="C1670" s="64" t="s">
        <v>104</v>
      </c>
      <c r="D1670" s="65">
        <v>70211</v>
      </c>
      <c r="E1670" s="66" t="s">
        <v>1008</v>
      </c>
      <c r="F1670" s="67" t="s">
        <v>101</v>
      </c>
      <c r="G1670" s="68">
        <v>50</v>
      </c>
      <c r="H1670" s="68">
        <v>1</v>
      </c>
      <c r="I1670" s="69">
        <v>50</v>
      </c>
      <c r="J1670" s="69">
        <v>0.13</v>
      </c>
      <c r="K1670" s="69">
        <v>0.4</v>
      </c>
      <c r="L1670" s="69">
        <v>26.5</v>
      </c>
      <c r="M1670" s="69">
        <v>26.5</v>
      </c>
      <c r="N1670" s="40"/>
    </row>
    <row r="1671" spans="1:14" x14ac:dyDescent="0.25">
      <c r="A1671" s="47" t="s">
        <v>4889</v>
      </c>
      <c r="B1671" s="63" t="s">
        <v>2413</v>
      </c>
      <c r="C1671" s="64" t="s">
        <v>104</v>
      </c>
      <c r="D1671" s="65">
        <v>70422</v>
      </c>
      <c r="E1671" s="66" t="s">
        <v>357</v>
      </c>
      <c r="F1671" s="67" t="s">
        <v>358</v>
      </c>
      <c r="G1671" s="68">
        <v>5</v>
      </c>
      <c r="H1671" s="68">
        <v>1</v>
      </c>
      <c r="I1671" s="69">
        <v>5</v>
      </c>
      <c r="J1671" s="69">
        <v>2.35</v>
      </c>
      <c r="K1671" s="69">
        <v>0.3</v>
      </c>
      <c r="L1671" s="69">
        <v>13.25</v>
      </c>
      <c r="M1671" s="69">
        <v>13.25</v>
      </c>
      <c r="N1671" s="40"/>
    </row>
    <row r="1672" spans="1:14" x14ac:dyDescent="0.25">
      <c r="A1672" s="47" t="s">
        <v>4890</v>
      </c>
      <c r="B1672" s="63" t="s">
        <v>2414</v>
      </c>
      <c r="C1672" s="64" t="s">
        <v>104</v>
      </c>
      <c r="D1672" s="65">
        <v>70425</v>
      </c>
      <c r="E1672" s="66" t="s">
        <v>1013</v>
      </c>
      <c r="F1672" s="67" t="s">
        <v>358</v>
      </c>
      <c r="G1672" s="68">
        <v>4</v>
      </c>
      <c r="H1672" s="68">
        <v>1</v>
      </c>
      <c r="I1672" s="69">
        <v>4</v>
      </c>
      <c r="J1672" s="69">
        <v>6.62</v>
      </c>
      <c r="K1672" s="69">
        <v>1.77</v>
      </c>
      <c r="L1672" s="69">
        <v>33.56</v>
      </c>
      <c r="M1672" s="69">
        <v>33.56</v>
      </c>
      <c r="N1672" s="40"/>
    </row>
    <row r="1673" spans="1:14" x14ac:dyDescent="0.25">
      <c r="A1673" s="47" t="s">
        <v>4891</v>
      </c>
      <c r="B1673" s="63" t="s">
        <v>2415</v>
      </c>
      <c r="C1673" s="64" t="s">
        <v>104</v>
      </c>
      <c r="D1673" s="65">
        <v>70626</v>
      </c>
      <c r="E1673" s="66" t="s">
        <v>1021</v>
      </c>
      <c r="F1673" s="67" t="s">
        <v>123</v>
      </c>
      <c r="G1673" s="68">
        <v>180</v>
      </c>
      <c r="H1673" s="68">
        <v>1</v>
      </c>
      <c r="I1673" s="69">
        <v>180</v>
      </c>
      <c r="J1673" s="69">
        <v>2.4700000000000002</v>
      </c>
      <c r="K1673" s="69">
        <v>1.92</v>
      </c>
      <c r="L1673" s="69">
        <v>790.2</v>
      </c>
      <c r="M1673" s="69">
        <v>790.2</v>
      </c>
      <c r="N1673" s="40"/>
    </row>
    <row r="1674" spans="1:14" x14ac:dyDescent="0.25">
      <c r="A1674" s="47" t="s">
        <v>4892</v>
      </c>
      <c r="B1674" s="63" t="s">
        <v>2416</v>
      </c>
      <c r="C1674" s="64" t="s">
        <v>104</v>
      </c>
      <c r="D1674" s="65">
        <v>70648</v>
      </c>
      <c r="E1674" s="66" t="s">
        <v>1024</v>
      </c>
      <c r="F1674" s="67" t="s">
        <v>101</v>
      </c>
      <c r="G1674" s="68">
        <v>1</v>
      </c>
      <c r="H1674" s="68">
        <v>1</v>
      </c>
      <c r="I1674" s="69">
        <v>1</v>
      </c>
      <c r="J1674" s="69">
        <v>96.57</v>
      </c>
      <c r="K1674" s="69">
        <v>59.3</v>
      </c>
      <c r="L1674" s="69">
        <v>155.87</v>
      </c>
      <c r="M1674" s="69">
        <v>155.87</v>
      </c>
      <c r="N1674" s="40"/>
    </row>
    <row r="1675" spans="1:14" x14ac:dyDescent="0.25">
      <c r="A1675" s="47" t="s">
        <v>4893</v>
      </c>
      <c r="B1675" s="63" t="s">
        <v>2417</v>
      </c>
      <c r="C1675" s="64" t="s">
        <v>104</v>
      </c>
      <c r="D1675" s="65">
        <v>70691</v>
      </c>
      <c r="E1675" s="66" t="s">
        <v>1036</v>
      </c>
      <c r="F1675" s="67" t="s">
        <v>101</v>
      </c>
      <c r="G1675" s="68">
        <v>8</v>
      </c>
      <c r="H1675" s="68">
        <v>1</v>
      </c>
      <c r="I1675" s="69">
        <v>8</v>
      </c>
      <c r="J1675" s="69">
        <v>2.2200000000000002</v>
      </c>
      <c r="K1675" s="69">
        <v>4.45</v>
      </c>
      <c r="L1675" s="69">
        <v>53.36</v>
      </c>
      <c r="M1675" s="69">
        <v>53.36</v>
      </c>
      <c r="N1675" s="40"/>
    </row>
    <row r="1676" spans="1:14" x14ac:dyDescent="0.3">
      <c r="A1676" s="47" t="s">
        <v>4894</v>
      </c>
      <c r="B1676" s="63" t="s">
        <v>2418</v>
      </c>
      <c r="C1676" s="64" t="s">
        <v>104</v>
      </c>
      <c r="D1676" s="65">
        <v>70711</v>
      </c>
      <c r="E1676" s="66" t="s">
        <v>1038</v>
      </c>
      <c r="F1676" s="67" t="s">
        <v>101</v>
      </c>
      <c r="G1676" s="68">
        <v>1</v>
      </c>
      <c r="H1676" s="68">
        <v>1</v>
      </c>
      <c r="I1676" s="69">
        <v>1</v>
      </c>
      <c r="J1676" s="69">
        <v>92.47</v>
      </c>
      <c r="K1676" s="69">
        <v>116.48</v>
      </c>
      <c r="L1676" s="69">
        <v>208.95</v>
      </c>
      <c r="M1676" s="69">
        <v>208.95</v>
      </c>
      <c r="N1676" s="41"/>
    </row>
    <row r="1677" spans="1:14" x14ac:dyDescent="0.25">
      <c r="A1677" s="47" t="s">
        <v>4895</v>
      </c>
      <c r="B1677" s="63" t="s">
        <v>2419</v>
      </c>
      <c r="C1677" s="64" t="s">
        <v>104</v>
      </c>
      <c r="D1677" s="65">
        <v>70772</v>
      </c>
      <c r="E1677" s="66" t="s">
        <v>1040</v>
      </c>
      <c r="F1677" s="67" t="s">
        <v>101</v>
      </c>
      <c r="G1677" s="68">
        <v>8</v>
      </c>
      <c r="H1677" s="68">
        <v>1</v>
      </c>
      <c r="I1677" s="69">
        <v>8</v>
      </c>
      <c r="J1677" s="69">
        <v>29.22</v>
      </c>
      <c r="K1677" s="69">
        <v>0</v>
      </c>
      <c r="L1677" s="69">
        <v>233.76</v>
      </c>
      <c r="M1677" s="69">
        <v>233.76</v>
      </c>
      <c r="N1677" s="40"/>
    </row>
    <row r="1678" spans="1:14" x14ac:dyDescent="0.3">
      <c r="A1678" s="47" t="s">
        <v>4896</v>
      </c>
      <c r="B1678" s="63" t="s">
        <v>2420</v>
      </c>
      <c r="C1678" s="64" t="s">
        <v>270</v>
      </c>
      <c r="D1678" s="77" t="s">
        <v>1026</v>
      </c>
      <c r="E1678" s="66" t="s">
        <v>1027</v>
      </c>
      <c r="F1678" s="67" t="s">
        <v>123</v>
      </c>
      <c r="G1678" s="68">
        <v>50</v>
      </c>
      <c r="H1678" s="68">
        <v>1</v>
      </c>
      <c r="I1678" s="69">
        <v>50</v>
      </c>
      <c r="J1678" s="69">
        <v>1.57</v>
      </c>
      <c r="K1678" s="69">
        <v>2.52</v>
      </c>
      <c r="L1678" s="69">
        <v>204.5</v>
      </c>
      <c r="M1678" s="69">
        <v>204.5</v>
      </c>
      <c r="N1678" s="41"/>
    </row>
    <row r="1679" spans="1:14" x14ac:dyDescent="0.25">
      <c r="A1679" s="47" t="s">
        <v>4897</v>
      </c>
      <c r="B1679" s="63" t="s">
        <v>2421</v>
      </c>
      <c r="C1679" s="64" t="s">
        <v>270</v>
      </c>
      <c r="D1679" s="77" t="s">
        <v>1029</v>
      </c>
      <c r="E1679" s="66" t="s">
        <v>1030</v>
      </c>
      <c r="F1679" s="67" t="s">
        <v>101</v>
      </c>
      <c r="G1679" s="68">
        <v>4</v>
      </c>
      <c r="H1679" s="68">
        <v>1</v>
      </c>
      <c r="I1679" s="69">
        <v>4</v>
      </c>
      <c r="J1679" s="69">
        <v>1.51</v>
      </c>
      <c r="K1679" s="69">
        <v>0.88</v>
      </c>
      <c r="L1679" s="69">
        <v>9.56</v>
      </c>
      <c r="M1679" s="69">
        <v>9.56</v>
      </c>
      <c r="N1679" s="40"/>
    </row>
    <row r="1680" spans="1:14" x14ac:dyDescent="0.25">
      <c r="A1680" s="47" t="s">
        <v>4898</v>
      </c>
      <c r="B1680" s="63" t="s">
        <v>2422</v>
      </c>
      <c r="C1680" s="64" t="s">
        <v>104</v>
      </c>
      <c r="D1680" s="65">
        <v>70682</v>
      </c>
      <c r="E1680" s="66" t="s">
        <v>974</v>
      </c>
      <c r="F1680" s="67" t="s">
        <v>101</v>
      </c>
      <c r="G1680" s="68">
        <v>5</v>
      </c>
      <c r="H1680" s="68">
        <v>1</v>
      </c>
      <c r="I1680" s="69">
        <v>5</v>
      </c>
      <c r="J1680" s="69">
        <v>4.66</v>
      </c>
      <c r="K1680" s="69">
        <v>4.45</v>
      </c>
      <c r="L1680" s="69">
        <v>45.55</v>
      </c>
      <c r="M1680" s="69">
        <v>45.55</v>
      </c>
      <c r="N1680" s="40"/>
    </row>
    <row r="1681" spans="1:14" x14ac:dyDescent="0.25">
      <c r="A1681" s="47" t="s">
        <v>4899</v>
      </c>
      <c r="B1681" s="63" t="s">
        <v>2423</v>
      </c>
      <c r="C1681" s="64" t="s">
        <v>104</v>
      </c>
      <c r="D1681" s="65">
        <v>71142</v>
      </c>
      <c r="E1681" s="66" t="s">
        <v>403</v>
      </c>
      <c r="F1681" s="67" t="s">
        <v>101</v>
      </c>
      <c r="G1681" s="68">
        <v>14</v>
      </c>
      <c r="H1681" s="68">
        <v>1</v>
      </c>
      <c r="I1681" s="69">
        <v>14</v>
      </c>
      <c r="J1681" s="69">
        <v>3.05</v>
      </c>
      <c r="K1681" s="69">
        <v>3.84</v>
      </c>
      <c r="L1681" s="69">
        <v>96.46</v>
      </c>
      <c r="M1681" s="69">
        <v>96.46</v>
      </c>
      <c r="N1681" s="40"/>
    </row>
    <row r="1682" spans="1:14" x14ac:dyDescent="0.25">
      <c r="A1682" s="47" t="s">
        <v>4900</v>
      </c>
      <c r="B1682" s="63" t="s">
        <v>2424</v>
      </c>
      <c r="C1682" s="64" t="s">
        <v>104</v>
      </c>
      <c r="D1682" s="65">
        <v>71145</v>
      </c>
      <c r="E1682" s="66" t="s">
        <v>1043</v>
      </c>
      <c r="F1682" s="67" t="s">
        <v>101</v>
      </c>
      <c r="G1682" s="68">
        <v>2</v>
      </c>
      <c r="H1682" s="68">
        <v>1</v>
      </c>
      <c r="I1682" s="69">
        <v>2</v>
      </c>
      <c r="J1682" s="69">
        <v>5.77</v>
      </c>
      <c r="K1682" s="69">
        <v>11.26</v>
      </c>
      <c r="L1682" s="69">
        <v>34.06</v>
      </c>
      <c r="M1682" s="69">
        <v>34.06</v>
      </c>
      <c r="N1682" s="40"/>
    </row>
    <row r="1683" spans="1:14" x14ac:dyDescent="0.25">
      <c r="A1683" s="47" t="s">
        <v>4901</v>
      </c>
      <c r="B1683" s="63" t="s">
        <v>2425</v>
      </c>
      <c r="C1683" s="64" t="s">
        <v>104</v>
      </c>
      <c r="D1683" s="65">
        <v>71202</v>
      </c>
      <c r="E1683" s="66" t="s">
        <v>407</v>
      </c>
      <c r="F1683" s="67" t="s">
        <v>123</v>
      </c>
      <c r="G1683" s="68">
        <v>74</v>
      </c>
      <c r="H1683" s="68">
        <v>1</v>
      </c>
      <c r="I1683" s="69">
        <v>74</v>
      </c>
      <c r="J1683" s="69">
        <v>6.49</v>
      </c>
      <c r="K1683" s="69">
        <v>5.92</v>
      </c>
      <c r="L1683" s="69">
        <v>918.34</v>
      </c>
      <c r="M1683" s="69">
        <v>918.34</v>
      </c>
      <c r="N1683" s="40"/>
    </row>
    <row r="1684" spans="1:14" x14ac:dyDescent="0.25">
      <c r="A1684" s="47" t="s">
        <v>4902</v>
      </c>
      <c r="B1684" s="63" t="s">
        <v>2426</v>
      </c>
      <c r="C1684" s="64" t="s">
        <v>104</v>
      </c>
      <c r="D1684" s="65">
        <v>71205</v>
      </c>
      <c r="E1684" s="66" t="s">
        <v>1050</v>
      </c>
      <c r="F1684" s="67" t="s">
        <v>123</v>
      </c>
      <c r="G1684" s="68">
        <v>12</v>
      </c>
      <c r="H1684" s="68">
        <v>1</v>
      </c>
      <c r="I1684" s="69">
        <v>12</v>
      </c>
      <c r="J1684" s="69">
        <v>13.65</v>
      </c>
      <c r="K1684" s="69">
        <v>14.82</v>
      </c>
      <c r="L1684" s="69">
        <v>341.64</v>
      </c>
      <c r="M1684" s="69">
        <v>341.64</v>
      </c>
      <c r="N1684" s="40"/>
    </row>
    <row r="1685" spans="1:14" x14ac:dyDescent="0.25">
      <c r="A1685" s="47" t="s">
        <v>4903</v>
      </c>
      <c r="B1685" s="63" t="s">
        <v>2427</v>
      </c>
      <c r="C1685" s="64" t="s">
        <v>104</v>
      </c>
      <c r="D1685" s="65">
        <v>71279</v>
      </c>
      <c r="E1685" s="66" t="s">
        <v>1056</v>
      </c>
      <c r="F1685" s="67" t="s">
        <v>101</v>
      </c>
      <c r="G1685" s="68">
        <v>4</v>
      </c>
      <c r="H1685" s="68">
        <v>1</v>
      </c>
      <c r="I1685" s="69">
        <v>4</v>
      </c>
      <c r="J1685" s="69">
        <v>1.92</v>
      </c>
      <c r="K1685" s="69">
        <v>0.88</v>
      </c>
      <c r="L1685" s="69">
        <v>11.2</v>
      </c>
      <c r="M1685" s="69">
        <v>11.2</v>
      </c>
      <c r="N1685" s="40"/>
    </row>
    <row r="1686" spans="1:14" x14ac:dyDescent="0.25">
      <c r="A1686" s="47" t="s">
        <v>4904</v>
      </c>
      <c r="B1686" s="63" t="s">
        <v>2428</v>
      </c>
      <c r="C1686" s="64" t="s">
        <v>104</v>
      </c>
      <c r="D1686" s="65">
        <v>71282</v>
      </c>
      <c r="E1686" s="66" t="s">
        <v>1058</v>
      </c>
      <c r="F1686" s="67" t="s">
        <v>123</v>
      </c>
      <c r="G1686" s="68">
        <v>12</v>
      </c>
      <c r="H1686" s="68">
        <v>1</v>
      </c>
      <c r="I1686" s="69">
        <v>12</v>
      </c>
      <c r="J1686" s="69">
        <v>5.03</v>
      </c>
      <c r="K1686" s="69">
        <v>1.92</v>
      </c>
      <c r="L1686" s="69">
        <v>83.4</v>
      </c>
      <c r="M1686" s="69">
        <v>83.4</v>
      </c>
      <c r="N1686" s="40"/>
    </row>
    <row r="1687" spans="1:14" x14ac:dyDescent="0.25">
      <c r="A1687" s="47" t="s">
        <v>4905</v>
      </c>
      <c r="B1687" s="63" t="s">
        <v>2429</v>
      </c>
      <c r="C1687" s="64" t="s">
        <v>104</v>
      </c>
      <c r="D1687" s="65">
        <v>71381</v>
      </c>
      <c r="E1687" s="66" t="s">
        <v>420</v>
      </c>
      <c r="F1687" s="67" t="s">
        <v>101</v>
      </c>
      <c r="G1687" s="68">
        <v>1</v>
      </c>
      <c r="H1687" s="68">
        <v>1</v>
      </c>
      <c r="I1687" s="69">
        <v>1</v>
      </c>
      <c r="J1687" s="69">
        <v>73.53</v>
      </c>
      <c r="K1687" s="69">
        <v>11.85</v>
      </c>
      <c r="L1687" s="69">
        <v>85.38</v>
      </c>
      <c r="M1687" s="69">
        <v>85.38</v>
      </c>
      <c r="N1687" s="40"/>
    </row>
    <row r="1688" spans="1:14" x14ac:dyDescent="0.25">
      <c r="A1688" s="47" t="s">
        <v>4906</v>
      </c>
      <c r="B1688" s="63" t="s">
        <v>2430</v>
      </c>
      <c r="C1688" s="64" t="s">
        <v>104</v>
      </c>
      <c r="D1688" s="65">
        <v>71742</v>
      </c>
      <c r="E1688" s="66" t="s">
        <v>436</v>
      </c>
      <c r="F1688" s="67" t="s">
        <v>101</v>
      </c>
      <c r="G1688" s="68">
        <v>25</v>
      </c>
      <c r="H1688" s="68">
        <v>1</v>
      </c>
      <c r="I1688" s="69">
        <v>25</v>
      </c>
      <c r="J1688" s="69">
        <v>1.37</v>
      </c>
      <c r="K1688" s="69">
        <v>1.48</v>
      </c>
      <c r="L1688" s="69">
        <v>71.25</v>
      </c>
      <c r="M1688" s="69">
        <v>71.25</v>
      </c>
      <c r="N1688" s="40"/>
    </row>
    <row r="1689" spans="1:14" x14ac:dyDescent="0.25">
      <c r="A1689" s="47" t="s">
        <v>4907</v>
      </c>
      <c r="B1689" s="63" t="s">
        <v>2431</v>
      </c>
      <c r="C1689" s="64" t="s">
        <v>104</v>
      </c>
      <c r="D1689" s="65">
        <v>71745</v>
      </c>
      <c r="E1689" s="66" t="s">
        <v>1064</v>
      </c>
      <c r="F1689" s="67" t="s">
        <v>101</v>
      </c>
      <c r="G1689" s="68">
        <v>4</v>
      </c>
      <c r="H1689" s="68">
        <v>1</v>
      </c>
      <c r="I1689" s="69">
        <v>4</v>
      </c>
      <c r="J1689" s="69">
        <v>3.67</v>
      </c>
      <c r="K1689" s="69">
        <v>2.96</v>
      </c>
      <c r="L1689" s="69">
        <v>26.52</v>
      </c>
      <c r="M1689" s="69">
        <v>26.52</v>
      </c>
      <c r="N1689" s="40"/>
    </row>
    <row r="1690" spans="1:14" x14ac:dyDescent="0.25">
      <c r="A1690" s="47" t="s">
        <v>4908</v>
      </c>
      <c r="B1690" s="63" t="s">
        <v>2432</v>
      </c>
      <c r="C1690" s="64" t="s">
        <v>104</v>
      </c>
      <c r="D1690" s="65">
        <v>72226</v>
      </c>
      <c r="E1690" s="66" t="s">
        <v>1068</v>
      </c>
      <c r="F1690" s="67" t="s">
        <v>101</v>
      </c>
      <c r="G1690" s="68">
        <v>1</v>
      </c>
      <c r="H1690" s="68">
        <v>1</v>
      </c>
      <c r="I1690" s="69">
        <v>1</v>
      </c>
      <c r="J1690" s="69">
        <v>583.86</v>
      </c>
      <c r="K1690" s="69">
        <v>4.9400000000000004</v>
      </c>
      <c r="L1690" s="69">
        <v>588.79999999999995</v>
      </c>
      <c r="M1690" s="69">
        <v>588.79999999999995</v>
      </c>
      <c r="N1690" s="40"/>
    </row>
    <row r="1691" spans="1:14" x14ac:dyDescent="0.25">
      <c r="A1691" s="47" t="s">
        <v>4909</v>
      </c>
      <c r="B1691" s="63" t="s">
        <v>2433</v>
      </c>
      <c r="C1691" s="64" t="s">
        <v>104</v>
      </c>
      <c r="D1691" s="65">
        <v>71796</v>
      </c>
      <c r="E1691" s="66" t="s">
        <v>1070</v>
      </c>
      <c r="F1691" s="67" t="s">
        <v>101</v>
      </c>
      <c r="G1691" s="68">
        <v>1</v>
      </c>
      <c r="H1691" s="68">
        <v>1</v>
      </c>
      <c r="I1691" s="69">
        <v>1</v>
      </c>
      <c r="J1691" s="69">
        <v>25.12</v>
      </c>
      <c r="K1691" s="69">
        <v>4.45</v>
      </c>
      <c r="L1691" s="69">
        <v>29.57</v>
      </c>
      <c r="M1691" s="69">
        <v>29.57</v>
      </c>
      <c r="N1691" s="40"/>
    </row>
    <row r="1692" spans="1:14" x14ac:dyDescent="0.25">
      <c r="A1692" s="47" t="s">
        <v>4910</v>
      </c>
      <c r="B1692" s="63" t="s">
        <v>2434</v>
      </c>
      <c r="C1692" s="64" t="s">
        <v>104</v>
      </c>
      <c r="D1692" s="65">
        <v>71887</v>
      </c>
      <c r="E1692" s="66" t="s">
        <v>1072</v>
      </c>
      <c r="F1692" s="67" t="s">
        <v>101</v>
      </c>
      <c r="G1692" s="68">
        <v>1</v>
      </c>
      <c r="H1692" s="68">
        <v>1</v>
      </c>
      <c r="I1692" s="69">
        <v>1</v>
      </c>
      <c r="J1692" s="69">
        <v>583.04999999999995</v>
      </c>
      <c r="K1692" s="69">
        <v>51.88</v>
      </c>
      <c r="L1692" s="69">
        <v>634.92999999999995</v>
      </c>
      <c r="M1692" s="69">
        <v>634.92999999999995</v>
      </c>
      <c r="N1692" s="40"/>
    </row>
    <row r="1693" spans="1:14" x14ac:dyDescent="0.25">
      <c r="A1693" s="47" t="s">
        <v>4911</v>
      </c>
      <c r="B1693" s="63" t="s">
        <v>2435</v>
      </c>
      <c r="C1693" s="64" t="s">
        <v>104</v>
      </c>
      <c r="D1693" s="65">
        <v>72291</v>
      </c>
      <c r="E1693" s="66" t="s">
        <v>1074</v>
      </c>
      <c r="F1693" s="67" t="s">
        <v>101</v>
      </c>
      <c r="G1693" s="68">
        <v>1</v>
      </c>
      <c r="H1693" s="68">
        <v>1</v>
      </c>
      <c r="I1693" s="69">
        <v>1</v>
      </c>
      <c r="J1693" s="69">
        <v>57.23</v>
      </c>
      <c r="K1693" s="69">
        <v>2.96</v>
      </c>
      <c r="L1693" s="69">
        <v>60.19</v>
      </c>
      <c r="M1693" s="69">
        <v>60.19</v>
      </c>
      <c r="N1693" s="40"/>
    </row>
    <row r="1694" spans="1:14" x14ac:dyDescent="0.25">
      <c r="A1694" s="47" t="s">
        <v>4912</v>
      </c>
      <c r="B1694" s="63" t="s">
        <v>2436</v>
      </c>
      <c r="C1694" s="64" t="s">
        <v>104</v>
      </c>
      <c r="D1694" s="65">
        <v>71886</v>
      </c>
      <c r="E1694" s="66" t="s">
        <v>1076</v>
      </c>
      <c r="F1694" s="67" t="s">
        <v>101</v>
      </c>
      <c r="G1694" s="68">
        <v>24</v>
      </c>
      <c r="H1694" s="68">
        <v>1</v>
      </c>
      <c r="I1694" s="69">
        <v>24</v>
      </c>
      <c r="J1694" s="69">
        <v>36.72</v>
      </c>
      <c r="K1694" s="69">
        <v>3.84</v>
      </c>
      <c r="L1694" s="69">
        <v>973.44</v>
      </c>
      <c r="M1694" s="69">
        <v>973.44</v>
      </c>
      <c r="N1694" s="40"/>
    </row>
    <row r="1695" spans="1:14" x14ac:dyDescent="0.25">
      <c r="A1695" s="47" t="s">
        <v>4913</v>
      </c>
      <c r="B1695" s="63" t="s">
        <v>2437</v>
      </c>
      <c r="C1695" s="64" t="s">
        <v>104</v>
      </c>
      <c r="D1695" s="65">
        <v>72425</v>
      </c>
      <c r="E1695" s="66" t="s">
        <v>1447</v>
      </c>
      <c r="F1695" s="67" t="s">
        <v>101</v>
      </c>
      <c r="G1695" s="68">
        <v>4</v>
      </c>
      <c r="H1695" s="68">
        <v>1</v>
      </c>
      <c r="I1695" s="69">
        <v>4</v>
      </c>
      <c r="J1695" s="69">
        <v>3.58</v>
      </c>
      <c r="K1695" s="69">
        <v>0.88</v>
      </c>
      <c r="L1695" s="69">
        <v>17.84</v>
      </c>
      <c r="M1695" s="69">
        <v>17.84</v>
      </c>
      <c r="N1695" s="40"/>
    </row>
    <row r="1696" spans="1:14" x14ac:dyDescent="0.25">
      <c r="A1696" s="47" t="s">
        <v>4914</v>
      </c>
      <c r="B1696" s="63" t="s">
        <v>2438</v>
      </c>
      <c r="C1696" s="64" t="s">
        <v>104</v>
      </c>
      <c r="D1696" s="65">
        <v>72450</v>
      </c>
      <c r="E1696" s="66" t="s">
        <v>1080</v>
      </c>
      <c r="F1696" s="67" t="s">
        <v>101</v>
      </c>
      <c r="G1696" s="68">
        <v>1</v>
      </c>
      <c r="H1696" s="68">
        <v>1</v>
      </c>
      <c r="I1696" s="69">
        <v>1</v>
      </c>
      <c r="J1696" s="69">
        <v>361.05</v>
      </c>
      <c r="K1696" s="69">
        <v>2.96</v>
      </c>
      <c r="L1696" s="69">
        <v>364.01</v>
      </c>
      <c r="M1696" s="69">
        <v>364.01</v>
      </c>
      <c r="N1696" s="40"/>
    </row>
    <row r="1697" spans="1:14" x14ac:dyDescent="0.25">
      <c r="A1697" s="47" t="s">
        <v>4915</v>
      </c>
      <c r="B1697" s="63" t="s">
        <v>2439</v>
      </c>
      <c r="C1697" s="64" t="s">
        <v>104</v>
      </c>
      <c r="D1697" s="65">
        <v>72556</v>
      </c>
      <c r="E1697" s="66" t="s">
        <v>1082</v>
      </c>
      <c r="F1697" s="67" t="s">
        <v>101</v>
      </c>
      <c r="G1697" s="68">
        <v>8</v>
      </c>
      <c r="H1697" s="68">
        <v>1</v>
      </c>
      <c r="I1697" s="69">
        <v>8</v>
      </c>
      <c r="J1697" s="69">
        <v>23.02</v>
      </c>
      <c r="K1697" s="69">
        <v>10.97</v>
      </c>
      <c r="L1697" s="69">
        <v>271.92</v>
      </c>
      <c r="M1697" s="69">
        <v>271.92</v>
      </c>
      <c r="N1697" s="40"/>
    </row>
    <row r="1698" spans="1:14" x14ac:dyDescent="0.25">
      <c r="A1698" s="47" t="s">
        <v>4916</v>
      </c>
      <c r="B1698" s="57" t="s">
        <v>2440</v>
      </c>
      <c r="C1698" s="60"/>
      <c r="D1698" s="60"/>
      <c r="E1698" s="59" t="s">
        <v>32</v>
      </c>
      <c r="F1698" s="60"/>
      <c r="G1698" s="61"/>
      <c r="H1698" s="61"/>
      <c r="I1698" s="61"/>
      <c r="J1698" s="61"/>
      <c r="K1698" s="61"/>
      <c r="L1698" s="62">
        <v>12850.89</v>
      </c>
      <c r="M1698" s="62">
        <v>12850.89</v>
      </c>
      <c r="N1698" s="40"/>
    </row>
    <row r="1699" spans="1:14" x14ac:dyDescent="0.25">
      <c r="A1699" s="47" t="s">
        <v>4917</v>
      </c>
      <c r="B1699" s="72" t="s">
        <v>2441</v>
      </c>
      <c r="C1699" s="73"/>
      <c r="D1699" s="73"/>
      <c r="E1699" s="74" t="s">
        <v>1085</v>
      </c>
      <c r="F1699" s="73"/>
      <c r="G1699" s="75"/>
      <c r="H1699" s="75"/>
      <c r="I1699" s="75"/>
      <c r="J1699" s="75"/>
      <c r="K1699" s="75"/>
      <c r="L1699" s="76">
        <v>4683.7599999999993</v>
      </c>
      <c r="M1699" s="76">
        <v>4683.7599999999993</v>
      </c>
      <c r="N1699" s="40"/>
    </row>
    <row r="1700" spans="1:14" x14ac:dyDescent="0.25">
      <c r="A1700" s="47" t="s">
        <v>4918</v>
      </c>
      <c r="B1700" s="78" t="s">
        <v>2442</v>
      </c>
      <c r="C1700" s="79"/>
      <c r="D1700" s="79"/>
      <c r="E1700" s="80" t="s">
        <v>1087</v>
      </c>
      <c r="F1700" s="79"/>
      <c r="G1700" s="81"/>
      <c r="H1700" s="81"/>
      <c r="I1700" s="81"/>
      <c r="J1700" s="81"/>
      <c r="K1700" s="81"/>
      <c r="L1700" s="82">
        <v>2196.52</v>
      </c>
      <c r="M1700" s="82">
        <v>2196.52</v>
      </c>
      <c r="N1700" s="40"/>
    </row>
    <row r="1701" spans="1:14" x14ac:dyDescent="0.25">
      <c r="A1701" s="47" t="s">
        <v>4919</v>
      </c>
      <c r="B1701" s="63" t="s">
        <v>2443</v>
      </c>
      <c r="C1701" s="64" t="s">
        <v>104</v>
      </c>
      <c r="D1701" s="65">
        <v>80502</v>
      </c>
      <c r="E1701" s="66" t="s">
        <v>1089</v>
      </c>
      <c r="F1701" s="67" t="s">
        <v>101</v>
      </c>
      <c r="G1701" s="68">
        <v>4</v>
      </c>
      <c r="H1701" s="68">
        <v>1</v>
      </c>
      <c r="I1701" s="69">
        <v>4</v>
      </c>
      <c r="J1701" s="69">
        <v>208.13</v>
      </c>
      <c r="K1701" s="69">
        <v>56.03</v>
      </c>
      <c r="L1701" s="69">
        <v>1056.6400000000001</v>
      </c>
      <c r="M1701" s="69">
        <v>1056.6400000000001</v>
      </c>
      <c r="N1701" s="40"/>
    </row>
    <row r="1702" spans="1:14" x14ac:dyDescent="0.25">
      <c r="A1702" s="47" t="s">
        <v>4920</v>
      </c>
      <c r="B1702" s="63" t="s">
        <v>2444</v>
      </c>
      <c r="C1702" s="64" t="s">
        <v>104</v>
      </c>
      <c r="D1702" s="65">
        <v>80515</v>
      </c>
      <c r="E1702" s="66" t="s">
        <v>1091</v>
      </c>
      <c r="F1702" s="67" t="s">
        <v>101</v>
      </c>
      <c r="G1702" s="68">
        <v>4</v>
      </c>
      <c r="H1702" s="68">
        <v>1</v>
      </c>
      <c r="I1702" s="69">
        <v>4</v>
      </c>
      <c r="J1702" s="69">
        <v>159.19999999999999</v>
      </c>
      <c r="K1702" s="69">
        <v>48.27</v>
      </c>
      <c r="L1702" s="69">
        <v>829.88</v>
      </c>
      <c r="M1702" s="69">
        <v>829.88</v>
      </c>
      <c r="N1702" s="40"/>
    </row>
    <row r="1703" spans="1:14" x14ac:dyDescent="0.25">
      <c r="A1703" s="47" t="s">
        <v>4921</v>
      </c>
      <c r="B1703" s="63" t="s">
        <v>2445</v>
      </c>
      <c r="C1703" s="64" t="s">
        <v>104</v>
      </c>
      <c r="D1703" s="65">
        <v>80520</v>
      </c>
      <c r="E1703" s="66" t="s">
        <v>1093</v>
      </c>
      <c r="F1703" s="67" t="s">
        <v>639</v>
      </c>
      <c r="G1703" s="68">
        <v>4</v>
      </c>
      <c r="H1703" s="68">
        <v>1</v>
      </c>
      <c r="I1703" s="69">
        <v>4</v>
      </c>
      <c r="J1703" s="69">
        <v>4.04</v>
      </c>
      <c r="K1703" s="69">
        <v>5.92</v>
      </c>
      <c r="L1703" s="69">
        <v>39.840000000000003</v>
      </c>
      <c r="M1703" s="69">
        <v>39.840000000000003</v>
      </c>
      <c r="N1703" s="40"/>
    </row>
    <row r="1704" spans="1:14" x14ac:dyDescent="0.25">
      <c r="A1704" s="47" t="s">
        <v>4922</v>
      </c>
      <c r="B1704" s="63" t="s">
        <v>2446</v>
      </c>
      <c r="C1704" s="64" t="s">
        <v>104</v>
      </c>
      <c r="D1704" s="65">
        <v>80510</v>
      </c>
      <c r="E1704" s="66" t="s">
        <v>1095</v>
      </c>
      <c r="F1704" s="67" t="s">
        <v>101</v>
      </c>
      <c r="G1704" s="68">
        <v>4</v>
      </c>
      <c r="H1704" s="68">
        <v>1</v>
      </c>
      <c r="I1704" s="69">
        <v>4</v>
      </c>
      <c r="J1704" s="69">
        <v>10.42</v>
      </c>
      <c r="K1704" s="69">
        <v>4.45</v>
      </c>
      <c r="L1704" s="69">
        <v>59.48</v>
      </c>
      <c r="M1704" s="69">
        <v>59.48</v>
      </c>
      <c r="N1704" s="40"/>
    </row>
    <row r="1705" spans="1:14" x14ac:dyDescent="0.25">
      <c r="A1705" s="47" t="s">
        <v>4923</v>
      </c>
      <c r="B1705" s="63" t="s">
        <v>2447</v>
      </c>
      <c r="C1705" s="64" t="s">
        <v>104</v>
      </c>
      <c r="D1705" s="65">
        <v>80513</v>
      </c>
      <c r="E1705" s="66" t="s">
        <v>1097</v>
      </c>
      <c r="F1705" s="67" t="s">
        <v>101</v>
      </c>
      <c r="G1705" s="68">
        <v>4</v>
      </c>
      <c r="H1705" s="68">
        <v>1</v>
      </c>
      <c r="I1705" s="69">
        <v>4</v>
      </c>
      <c r="J1705" s="69">
        <v>9.5399999999999991</v>
      </c>
      <c r="K1705" s="69">
        <v>9.49</v>
      </c>
      <c r="L1705" s="69">
        <v>76.12</v>
      </c>
      <c r="M1705" s="69">
        <v>76.12</v>
      </c>
      <c r="N1705" s="40"/>
    </row>
    <row r="1706" spans="1:14" x14ac:dyDescent="0.25">
      <c r="A1706" s="47" t="s">
        <v>4924</v>
      </c>
      <c r="B1706" s="63" t="s">
        <v>2448</v>
      </c>
      <c r="C1706" s="64" t="s">
        <v>104</v>
      </c>
      <c r="D1706" s="65">
        <v>80514</v>
      </c>
      <c r="E1706" s="66" t="s">
        <v>1099</v>
      </c>
      <c r="F1706" s="67" t="s">
        <v>101</v>
      </c>
      <c r="G1706" s="68">
        <v>4</v>
      </c>
      <c r="H1706" s="68">
        <v>1</v>
      </c>
      <c r="I1706" s="69">
        <v>4</v>
      </c>
      <c r="J1706" s="69">
        <v>29.5</v>
      </c>
      <c r="K1706" s="69">
        <v>4.1399999999999997</v>
      </c>
      <c r="L1706" s="69">
        <v>134.56</v>
      </c>
      <c r="M1706" s="69">
        <v>134.56</v>
      </c>
      <c r="N1706" s="40"/>
    </row>
    <row r="1707" spans="1:14" x14ac:dyDescent="0.25">
      <c r="A1707" s="47" t="s">
        <v>4925</v>
      </c>
      <c r="B1707" s="78" t="s">
        <v>2449</v>
      </c>
      <c r="C1707" s="79"/>
      <c r="D1707" s="79"/>
      <c r="E1707" s="80" t="s">
        <v>1101</v>
      </c>
      <c r="F1707" s="79"/>
      <c r="G1707" s="81"/>
      <c r="H1707" s="81"/>
      <c r="I1707" s="81"/>
      <c r="J1707" s="81"/>
      <c r="K1707" s="81"/>
      <c r="L1707" s="82">
        <v>1352.1</v>
      </c>
      <c r="M1707" s="82">
        <v>1352.1</v>
      </c>
      <c r="N1707" s="40"/>
    </row>
    <row r="1708" spans="1:14" x14ac:dyDescent="0.25">
      <c r="A1708" s="47" t="s">
        <v>4926</v>
      </c>
      <c r="B1708" s="63" t="s">
        <v>2450</v>
      </c>
      <c r="C1708" s="64" t="s">
        <v>104</v>
      </c>
      <c r="D1708" s="65">
        <v>80556</v>
      </c>
      <c r="E1708" s="66" t="s">
        <v>1105</v>
      </c>
      <c r="F1708" s="67" t="s">
        <v>101</v>
      </c>
      <c r="G1708" s="68">
        <v>6</v>
      </c>
      <c r="H1708" s="68">
        <v>1</v>
      </c>
      <c r="I1708" s="69">
        <v>6</v>
      </c>
      <c r="J1708" s="69">
        <v>2.94</v>
      </c>
      <c r="K1708" s="69">
        <v>7.41</v>
      </c>
      <c r="L1708" s="69">
        <v>62.1</v>
      </c>
      <c r="M1708" s="69">
        <v>62.1</v>
      </c>
      <c r="N1708" s="40"/>
    </row>
    <row r="1709" spans="1:14" x14ac:dyDescent="0.3">
      <c r="A1709" s="47" t="s">
        <v>4927</v>
      </c>
      <c r="B1709" s="63" t="s">
        <v>2451</v>
      </c>
      <c r="C1709" s="64" t="s">
        <v>170</v>
      </c>
      <c r="D1709" s="65">
        <v>86883</v>
      </c>
      <c r="E1709" s="66" t="s">
        <v>1107</v>
      </c>
      <c r="F1709" s="67" t="s">
        <v>101</v>
      </c>
      <c r="G1709" s="68">
        <v>6</v>
      </c>
      <c r="H1709" s="68">
        <v>1</v>
      </c>
      <c r="I1709" s="69">
        <v>6</v>
      </c>
      <c r="J1709" s="69">
        <v>7.28</v>
      </c>
      <c r="K1709" s="69">
        <v>1.77</v>
      </c>
      <c r="L1709" s="69">
        <v>54.3</v>
      </c>
      <c r="M1709" s="69">
        <v>54.3</v>
      </c>
      <c r="N1709" s="41"/>
    </row>
    <row r="1710" spans="1:14" x14ac:dyDescent="0.25">
      <c r="A1710" s="47" t="s">
        <v>4928</v>
      </c>
      <c r="B1710" s="63" t="s">
        <v>2452</v>
      </c>
      <c r="C1710" s="64" t="s">
        <v>104</v>
      </c>
      <c r="D1710" s="65">
        <v>80570</v>
      </c>
      <c r="E1710" s="66" t="s">
        <v>1728</v>
      </c>
      <c r="F1710" s="67" t="s">
        <v>101</v>
      </c>
      <c r="G1710" s="68">
        <v>6</v>
      </c>
      <c r="H1710" s="68">
        <v>1</v>
      </c>
      <c r="I1710" s="69">
        <v>6</v>
      </c>
      <c r="J1710" s="69">
        <v>51.71</v>
      </c>
      <c r="K1710" s="69">
        <v>5.92</v>
      </c>
      <c r="L1710" s="69">
        <v>345.78</v>
      </c>
      <c r="M1710" s="69">
        <v>345.78</v>
      </c>
      <c r="N1710" s="40"/>
    </row>
    <row r="1711" spans="1:14" x14ac:dyDescent="0.25">
      <c r="A1711" s="47" t="s">
        <v>4929</v>
      </c>
      <c r="B1711" s="63" t="s">
        <v>2453</v>
      </c>
      <c r="C1711" s="64" t="s">
        <v>104</v>
      </c>
      <c r="D1711" s="65">
        <v>80580</v>
      </c>
      <c r="E1711" s="66" t="s">
        <v>1109</v>
      </c>
      <c r="F1711" s="67" t="s">
        <v>101</v>
      </c>
      <c r="G1711" s="68">
        <v>6</v>
      </c>
      <c r="H1711" s="68">
        <v>1</v>
      </c>
      <c r="I1711" s="69">
        <v>6</v>
      </c>
      <c r="J1711" s="69">
        <v>57.81</v>
      </c>
      <c r="K1711" s="69">
        <v>4.45</v>
      </c>
      <c r="L1711" s="69">
        <v>373.56</v>
      </c>
      <c r="M1711" s="69">
        <v>373.56</v>
      </c>
      <c r="N1711" s="40"/>
    </row>
    <row r="1712" spans="1:14" x14ac:dyDescent="0.25">
      <c r="A1712" s="47" t="s">
        <v>4930</v>
      </c>
      <c r="B1712" s="63" t="s">
        <v>2454</v>
      </c>
      <c r="C1712" s="64" t="s">
        <v>104</v>
      </c>
      <c r="D1712" s="65">
        <v>80587</v>
      </c>
      <c r="E1712" s="66" t="s">
        <v>2126</v>
      </c>
      <c r="F1712" s="67" t="s">
        <v>101</v>
      </c>
      <c r="G1712" s="68">
        <v>6</v>
      </c>
      <c r="H1712" s="68">
        <v>1</v>
      </c>
      <c r="I1712" s="69">
        <v>6</v>
      </c>
      <c r="J1712" s="69">
        <v>74.5</v>
      </c>
      <c r="K1712" s="69">
        <v>11.56</v>
      </c>
      <c r="L1712" s="69">
        <v>516.36</v>
      </c>
      <c r="M1712" s="69">
        <v>516.36</v>
      </c>
      <c r="N1712" s="40"/>
    </row>
    <row r="1713" spans="1:14" x14ac:dyDescent="0.25">
      <c r="A1713" s="47" t="s">
        <v>4931</v>
      </c>
      <c r="B1713" s="78" t="s">
        <v>2455</v>
      </c>
      <c r="C1713" s="79"/>
      <c r="D1713" s="79"/>
      <c r="E1713" s="80" t="s">
        <v>2456</v>
      </c>
      <c r="F1713" s="79"/>
      <c r="G1713" s="81"/>
      <c r="H1713" s="81"/>
      <c r="I1713" s="81"/>
      <c r="J1713" s="81"/>
      <c r="K1713" s="81"/>
      <c r="L1713" s="82">
        <v>203.68</v>
      </c>
      <c r="M1713" s="82">
        <v>203.68</v>
      </c>
      <c r="N1713" s="40"/>
    </row>
    <row r="1714" spans="1:14" x14ac:dyDescent="0.25">
      <c r="A1714" s="47" t="s">
        <v>4932</v>
      </c>
      <c r="B1714" s="63" t="s">
        <v>2457</v>
      </c>
      <c r="C1714" s="64" t="s">
        <v>104</v>
      </c>
      <c r="D1714" s="65">
        <v>80723</v>
      </c>
      <c r="E1714" s="66" t="s">
        <v>2458</v>
      </c>
      <c r="F1714" s="67" t="s">
        <v>101</v>
      </c>
      <c r="G1714" s="68">
        <v>8</v>
      </c>
      <c r="H1714" s="68">
        <v>1</v>
      </c>
      <c r="I1714" s="69">
        <v>8</v>
      </c>
      <c r="J1714" s="69">
        <v>10.64</v>
      </c>
      <c r="K1714" s="69">
        <v>14.82</v>
      </c>
      <c r="L1714" s="69">
        <v>203.68</v>
      </c>
      <c r="M1714" s="69">
        <v>203.68</v>
      </c>
      <c r="N1714" s="40"/>
    </row>
    <row r="1715" spans="1:14" x14ac:dyDescent="0.25">
      <c r="A1715" s="47" t="s">
        <v>4933</v>
      </c>
      <c r="B1715" s="78" t="s">
        <v>2459</v>
      </c>
      <c r="C1715" s="79"/>
      <c r="D1715" s="79"/>
      <c r="E1715" s="80" t="s">
        <v>1111</v>
      </c>
      <c r="F1715" s="79"/>
      <c r="G1715" s="81"/>
      <c r="H1715" s="81"/>
      <c r="I1715" s="81"/>
      <c r="J1715" s="81"/>
      <c r="K1715" s="81"/>
      <c r="L1715" s="82">
        <v>931.45999999999992</v>
      </c>
      <c r="M1715" s="82">
        <v>931.45999999999992</v>
      </c>
      <c r="N1715" s="40"/>
    </row>
    <row r="1716" spans="1:14" x14ac:dyDescent="0.25">
      <c r="A1716" s="47" t="s">
        <v>4934</v>
      </c>
      <c r="B1716" s="63" t="s">
        <v>2460</v>
      </c>
      <c r="C1716" s="64" t="s">
        <v>104</v>
      </c>
      <c r="D1716" s="65">
        <v>80928</v>
      </c>
      <c r="E1716" s="66" t="s">
        <v>1466</v>
      </c>
      <c r="F1716" s="67" t="s">
        <v>101</v>
      </c>
      <c r="G1716" s="68">
        <v>2</v>
      </c>
      <c r="H1716" s="68">
        <v>1</v>
      </c>
      <c r="I1716" s="69">
        <v>2</v>
      </c>
      <c r="J1716" s="69">
        <v>118.29</v>
      </c>
      <c r="K1716" s="69">
        <v>28.16</v>
      </c>
      <c r="L1716" s="69">
        <v>292.89999999999998</v>
      </c>
      <c r="M1716" s="69">
        <v>292.89999999999998</v>
      </c>
      <c r="N1716" s="40"/>
    </row>
    <row r="1717" spans="1:14" x14ac:dyDescent="0.25">
      <c r="A1717" s="47" t="s">
        <v>4935</v>
      </c>
      <c r="B1717" s="63" t="s">
        <v>2461</v>
      </c>
      <c r="C1717" s="64" t="s">
        <v>104</v>
      </c>
      <c r="D1717" s="65">
        <v>80946</v>
      </c>
      <c r="E1717" s="66" t="s">
        <v>1751</v>
      </c>
      <c r="F1717" s="67" t="s">
        <v>101</v>
      </c>
      <c r="G1717" s="68">
        <v>8</v>
      </c>
      <c r="H1717" s="68">
        <v>1</v>
      </c>
      <c r="I1717" s="69">
        <v>8</v>
      </c>
      <c r="J1717" s="69">
        <v>61.74</v>
      </c>
      <c r="K1717" s="69">
        <v>18.079999999999998</v>
      </c>
      <c r="L1717" s="69">
        <v>638.55999999999995</v>
      </c>
      <c r="M1717" s="69">
        <v>638.55999999999995</v>
      </c>
      <c r="N1717" s="40"/>
    </row>
    <row r="1718" spans="1:14" x14ac:dyDescent="0.25">
      <c r="A1718" s="47" t="s">
        <v>4936</v>
      </c>
      <c r="B1718" s="72" t="s">
        <v>2462</v>
      </c>
      <c r="C1718" s="73"/>
      <c r="D1718" s="73"/>
      <c r="E1718" s="74" t="s">
        <v>515</v>
      </c>
      <c r="F1718" s="73"/>
      <c r="G1718" s="75"/>
      <c r="H1718" s="75"/>
      <c r="I1718" s="75"/>
      <c r="J1718" s="75"/>
      <c r="K1718" s="75"/>
      <c r="L1718" s="76">
        <v>2445.89</v>
      </c>
      <c r="M1718" s="76">
        <v>2445.89</v>
      </c>
      <c r="N1718" s="40"/>
    </row>
    <row r="1719" spans="1:14" x14ac:dyDescent="0.25">
      <c r="A1719" s="47" t="s">
        <v>4937</v>
      </c>
      <c r="B1719" s="78" t="s">
        <v>2463</v>
      </c>
      <c r="C1719" s="79"/>
      <c r="D1719" s="79"/>
      <c r="E1719" s="80" t="s">
        <v>517</v>
      </c>
      <c r="F1719" s="79"/>
      <c r="G1719" s="81"/>
      <c r="H1719" s="81"/>
      <c r="I1719" s="81"/>
      <c r="J1719" s="81"/>
      <c r="K1719" s="81"/>
      <c r="L1719" s="82">
        <v>1286.1199999999999</v>
      </c>
      <c r="M1719" s="82">
        <v>1286.1199999999999</v>
      </c>
      <c r="N1719" s="40"/>
    </row>
    <row r="1720" spans="1:14" x14ac:dyDescent="0.25">
      <c r="A1720" s="47" t="s">
        <v>4938</v>
      </c>
      <c r="B1720" s="63" t="s">
        <v>2464</v>
      </c>
      <c r="C1720" s="64" t="s">
        <v>104</v>
      </c>
      <c r="D1720" s="65">
        <v>81003</v>
      </c>
      <c r="E1720" s="66" t="s">
        <v>519</v>
      </c>
      <c r="F1720" s="67" t="s">
        <v>123</v>
      </c>
      <c r="G1720" s="68">
        <v>28</v>
      </c>
      <c r="H1720" s="68">
        <v>1</v>
      </c>
      <c r="I1720" s="69">
        <v>28</v>
      </c>
      <c r="J1720" s="69">
        <v>3.34</v>
      </c>
      <c r="K1720" s="69">
        <v>3.56</v>
      </c>
      <c r="L1720" s="69">
        <v>193.2</v>
      </c>
      <c r="M1720" s="69">
        <v>193.2</v>
      </c>
      <c r="N1720" s="40"/>
    </row>
    <row r="1721" spans="1:14" x14ac:dyDescent="0.25">
      <c r="A1721" s="47" t="s">
        <v>4939</v>
      </c>
      <c r="B1721" s="63" t="s">
        <v>2465</v>
      </c>
      <c r="C1721" s="64" t="s">
        <v>104</v>
      </c>
      <c r="D1721" s="65">
        <v>81004</v>
      </c>
      <c r="E1721" s="66" t="s">
        <v>1471</v>
      </c>
      <c r="F1721" s="67" t="s">
        <v>123</v>
      </c>
      <c r="G1721" s="68">
        <v>4</v>
      </c>
      <c r="H1721" s="68">
        <v>1</v>
      </c>
      <c r="I1721" s="69">
        <v>4</v>
      </c>
      <c r="J1721" s="69">
        <v>8.14</v>
      </c>
      <c r="K1721" s="69">
        <v>3.82</v>
      </c>
      <c r="L1721" s="69">
        <v>47.84</v>
      </c>
      <c r="M1721" s="69">
        <v>47.84</v>
      </c>
      <c r="N1721" s="40"/>
    </row>
    <row r="1722" spans="1:14" x14ac:dyDescent="0.25">
      <c r="A1722" s="47" t="s">
        <v>4940</v>
      </c>
      <c r="B1722" s="63" t="s">
        <v>2466</v>
      </c>
      <c r="C1722" s="64" t="s">
        <v>104</v>
      </c>
      <c r="D1722" s="65">
        <v>81005</v>
      </c>
      <c r="E1722" s="66" t="s">
        <v>522</v>
      </c>
      <c r="F1722" s="67" t="s">
        <v>123</v>
      </c>
      <c r="G1722" s="68">
        <v>24</v>
      </c>
      <c r="H1722" s="68">
        <v>1</v>
      </c>
      <c r="I1722" s="69">
        <v>24</v>
      </c>
      <c r="J1722" s="69">
        <v>11.51</v>
      </c>
      <c r="K1722" s="69">
        <v>5.87</v>
      </c>
      <c r="L1722" s="69">
        <v>417.12</v>
      </c>
      <c r="M1722" s="69">
        <v>417.12</v>
      </c>
      <c r="N1722" s="40"/>
    </row>
    <row r="1723" spans="1:14" x14ac:dyDescent="0.25">
      <c r="A1723" s="47" t="s">
        <v>4941</v>
      </c>
      <c r="B1723" s="63" t="s">
        <v>2467</v>
      </c>
      <c r="C1723" s="64" t="s">
        <v>104</v>
      </c>
      <c r="D1723" s="65">
        <v>81006</v>
      </c>
      <c r="E1723" s="66" t="s">
        <v>1118</v>
      </c>
      <c r="F1723" s="67" t="s">
        <v>123</v>
      </c>
      <c r="G1723" s="68">
        <v>18</v>
      </c>
      <c r="H1723" s="68">
        <v>1</v>
      </c>
      <c r="I1723" s="69">
        <v>18</v>
      </c>
      <c r="J1723" s="69">
        <v>12.61</v>
      </c>
      <c r="K1723" s="69">
        <v>6.61</v>
      </c>
      <c r="L1723" s="69">
        <v>345.96</v>
      </c>
      <c r="M1723" s="69">
        <v>345.96</v>
      </c>
      <c r="N1723" s="40"/>
    </row>
    <row r="1724" spans="1:14" x14ac:dyDescent="0.25">
      <c r="A1724" s="47" t="s">
        <v>4942</v>
      </c>
      <c r="B1724" s="63" t="s">
        <v>2468</v>
      </c>
      <c r="C1724" s="64" t="s">
        <v>104</v>
      </c>
      <c r="D1724" s="65">
        <v>81008</v>
      </c>
      <c r="E1724" s="66" t="s">
        <v>526</v>
      </c>
      <c r="F1724" s="67" t="s">
        <v>123</v>
      </c>
      <c r="G1724" s="68">
        <v>6</v>
      </c>
      <c r="H1724" s="68">
        <v>1</v>
      </c>
      <c r="I1724" s="69">
        <v>6</v>
      </c>
      <c r="J1724" s="69">
        <v>34.97</v>
      </c>
      <c r="K1724" s="69">
        <v>12.03</v>
      </c>
      <c r="L1724" s="69">
        <v>282</v>
      </c>
      <c r="M1724" s="69">
        <v>282</v>
      </c>
      <c r="N1724" s="40"/>
    </row>
    <row r="1725" spans="1:14" x14ac:dyDescent="0.25">
      <c r="A1725" s="47" t="s">
        <v>4943</v>
      </c>
      <c r="B1725" s="78" t="s">
        <v>2469</v>
      </c>
      <c r="C1725" s="79"/>
      <c r="D1725" s="79"/>
      <c r="E1725" s="80" t="s">
        <v>1120</v>
      </c>
      <c r="F1725" s="79"/>
      <c r="G1725" s="81"/>
      <c r="H1725" s="81"/>
      <c r="I1725" s="81"/>
      <c r="J1725" s="81"/>
      <c r="K1725" s="81"/>
      <c r="L1725" s="82">
        <v>85</v>
      </c>
      <c r="M1725" s="82">
        <v>85</v>
      </c>
      <c r="N1725" s="40"/>
    </row>
    <row r="1726" spans="1:14" x14ac:dyDescent="0.25">
      <c r="A1726" s="47" t="s">
        <v>4944</v>
      </c>
      <c r="B1726" s="63" t="s">
        <v>2470</v>
      </c>
      <c r="C1726" s="64" t="s">
        <v>104</v>
      </c>
      <c r="D1726" s="65">
        <v>81066</v>
      </c>
      <c r="E1726" s="66" t="s">
        <v>1122</v>
      </c>
      <c r="F1726" s="67" t="s">
        <v>101</v>
      </c>
      <c r="G1726" s="68">
        <v>16</v>
      </c>
      <c r="H1726" s="68">
        <v>1</v>
      </c>
      <c r="I1726" s="69">
        <v>16</v>
      </c>
      <c r="J1726" s="69">
        <v>0.86</v>
      </c>
      <c r="K1726" s="69">
        <v>2.66</v>
      </c>
      <c r="L1726" s="69">
        <v>56.32</v>
      </c>
      <c r="M1726" s="69">
        <v>56.32</v>
      </c>
      <c r="N1726" s="40"/>
    </row>
    <row r="1727" spans="1:14" x14ac:dyDescent="0.25">
      <c r="A1727" s="47" t="s">
        <v>4945</v>
      </c>
      <c r="B1727" s="63" t="s">
        <v>2471</v>
      </c>
      <c r="C1727" s="64" t="s">
        <v>104</v>
      </c>
      <c r="D1727" s="65">
        <v>81068</v>
      </c>
      <c r="E1727" s="66" t="s">
        <v>1475</v>
      </c>
      <c r="F1727" s="67" t="s">
        <v>101</v>
      </c>
      <c r="G1727" s="68">
        <v>4</v>
      </c>
      <c r="H1727" s="68">
        <v>1</v>
      </c>
      <c r="I1727" s="69">
        <v>4</v>
      </c>
      <c r="J1727" s="69">
        <v>3.03</v>
      </c>
      <c r="K1727" s="69">
        <v>4.1399999999999997</v>
      </c>
      <c r="L1727" s="69">
        <v>28.68</v>
      </c>
      <c r="M1727" s="69">
        <v>28.68</v>
      </c>
      <c r="N1727" s="40"/>
    </row>
    <row r="1728" spans="1:14" x14ac:dyDescent="0.25">
      <c r="A1728" s="47" t="s">
        <v>4946</v>
      </c>
      <c r="B1728" s="78" t="s">
        <v>2472</v>
      </c>
      <c r="C1728" s="79"/>
      <c r="D1728" s="79"/>
      <c r="E1728" s="80" t="s">
        <v>540</v>
      </c>
      <c r="F1728" s="79"/>
      <c r="G1728" s="81"/>
      <c r="H1728" s="81"/>
      <c r="I1728" s="81"/>
      <c r="J1728" s="81"/>
      <c r="K1728" s="81"/>
      <c r="L1728" s="82">
        <v>137.54</v>
      </c>
      <c r="M1728" s="82">
        <v>137.54</v>
      </c>
      <c r="N1728" s="40"/>
    </row>
    <row r="1729" spans="1:14" ht="24" x14ac:dyDescent="0.3">
      <c r="A1729" s="47" t="s">
        <v>4947</v>
      </c>
      <c r="B1729" s="63" t="s">
        <v>2473</v>
      </c>
      <c r="C1729" s="64" t="s">
        <v>170</v>
      </c>
      <c r="D1729" s="65">
        <v>96662</v>
      </c>
      <c r="E1729" s="66" t="s">
        <v>2474</v>
      </c>
      <c r="F1729" s="67" t="s">
        <v>101</v>
      </c>
      <c r="G1729" s="68">
        <v>2</v>
      </c>
      <c r="H1729" s="68">
        <v>1</v>
      </c>
      <c r="I1729" s="69">
        <v>2</v>
      </c>
      <c r="J1729" s="69">
        <v>4.88</v>
      </c>
      <c r="K1729" s="69">
        <v>2.4900000000000002</v>
      </c>
      <c r="L1729" s="69">
        <v>14.74</v>
      </c>
      <c r="M1729" s="69">
        <v>14.74</v>
      </c>
      <c r="N1729" s="41"/>
    </row>
    <row r="1730" spans="1:14" ht="24" x14ac:dyDescent="0.3">
      <c r="A1730" s="47" t="s">
        <v>4948</v>
      </c>
      <c r="B1730" s="63" t="s">
        <v>2475</v>
      </c>
      <c r="C1730" s="64" t="s">
        <v>170</v>
      </c>
      <c r="D1730" s="65">
        <v>103977</v>
      </c>
      <c r="E1730" s="70" t="s">
        <v>3218</v>
      </c>
      <c r="F1730" s="67" t="s">
        <v>101</v>
      </c>
      <c r="G1730" s="68">
        <v>2</v>
      </c>
      <c r="H1730" s="68">
        <v>1</v>
      </c>
      <c r="I1730" s="69">
        <v>2</v>
      </c>
      <c r="J1730" s="69">
        <v>4.2300000000000004</v>
      </c>
      <c r="K1730" s="69">
        <v>1.83</v>
      </c>
      <c r="L1730" s="69">
        <v>12.12</v>
      </c>
      <c r="M1730" s="69">
        <v>12.12</v>
      </c>
      <c r="N1730" s="41"/>
    </row>
    <row r="1731" spans="1:14" ht="24" x14ac:dyDescent="0.3">
      <c r="A1731" s="47" t="s">
        <v>4949</v>
      </c>
      <c r="B1731" s="63" t="s">
        <v>2476</v>
      </c>
      <c r="C1731" s="64" t="s">
        <v>170</v>
      </c>
      <c r="D1731" s="65">
        <v>96704</v>
      </c>
      <c r="E1731" s="70" t="s">
        <v>3219</v>
      </c>
      <c r="F1731" s="67" t="s">
        <v>101</v>
      </c>
      <c r="G1731" s="68">
        <v>2</v>
      </c>
      <c r="H1731" s="68">
        <v>1</v>
      </c>
      <c r="I1731" s="69">
        <v>2</v>
      </c>
      <c r="J1731" s="69">
        <v>12.03</v>
      </c>
      <c r="K1731" s="69">
        <v>4.17</v>
      </c>
      <c r="L1731" s="69">
        <v>32.4</v>
      </c>
      <c r="M1731" s="69">
        <v>32.4</v>
      </c>
      <c r="N1731" s="41"/>
    </row>
    <row r="1732" spans="1:14" x14ac:dyDescent="0.25">
      <c r="A1732" s="47" t="s">
        <v>4950</v>
      </c>
      <c r="B1732" s="63" t="s">
        <v>2477</v>
      </c>
      <c r="C1732" s="64" t="s">
        <v>104</v>
      </c>
      <c r="D1732" s="65">
        <v>81164</v>
      </c>
      <c r="E1732" s="66" t="s">
        <v>2478</v>
      </c>
      <c r="F1732" s="67" t="s">
        <v>101</v>
      </c>
      <c r="G1732" s="68">
        <v>4</v>
      </c>
      <c r="H1732" s="68">
        <v>1</v>
      </c>
      <c r="I1732" s="69">
        <v>4</v>
      </c>
      <c r="J1732" s="69">
        <v>3.38</v>
      </c>
      <c r="K1732" s="69">
        <v>5.04</v>
      </c>
      <c r="L1732" s="69">
        <v>33.68</v>
      </c>
      <c r="M1732" s="69">
        <v>33.68</v>
      </c>
      <c r="N1732" s="40"/>
    </row>
    <row r="1733" spans="1:14" x14ac:dyDescent="0.25">
      <c r="A1733" s="47" t="s">
        <v>4951</v>
      </c>
      <c r="B1733" s="63" t="s">
        <v>2479</v>
      </c>
      <c r="C1733" s="64" t="s">
        <v>104</v>
      </c>
      <c r="D1733" s="65">
        <v>81185</v>
      </c>
      <c r="E1733" s="66" t="s">
        <v>2480</v>
      </c>
      <c r="F1733" s="67" t="s">
        <v>101</v>
      </c>
      <c r="G1733" s="68">
        <v>2</v>
      </c>
      <c r="H1733" s="68">
        <v>1</v>
      </c>
      <c r="I1733" s="69">
        <v>2</v>
      </c>
      <c r="J1733" s="69">
        <v>16.82</v>
      </c>
      <c r="K1733" s="69">
        <v>5.48</v>
      </c>
      <c r="L1733" s="69">
        <v>44.6</v>
      </c>
      <c r="M1733" s="69">
        <v>44.6</v>
      </c>
      <c r="N1733" s="40"/>
    </row>
    <row r="1734" spans="1:14" x14ac:dyDescent="0.25">
      <c r="A1734" s="47" t="s">
        <v>4952</v>
      </c>
      <c r="B1734" s="78" t="s">
        <v>2481</v>
      </c>
      <c r="C1734" s="79"/>
      <c r="D1734" s="79"/>
      <c r="E1734" s="80" t="s">
        <v>548</v>
      </c>
      <c r="F1734" s="79"/>
      <c r="G1734" s="81"/>
      <c r="H1734" s="81"/>
      <c r="I1734" s="81"/>
      <c r="J1734" s="81"/>
      <c r="K1734" s="81"/>
      <c r="L1734" s="82">
        <v>249.39000000000001</v>
      </c>
      <c r="M1734" s="82">
        <v>249.39000000000001</v>
      </c>
      <c r="N1734" s="40"/>
    </row>
    <row r="1735" spans="1:14" x14ac:dyDescent="0.25">
      <c r="A1735" s="47" t="s">
        <v>4953</v>
      </c>
      <c r="B1735" s="63" t="s">
        <v>2482</v>
      </c>
      <c r="C1735" s="64" t="s">
        <v>104</v>
      </c>
      <c r="D1735" s="65">
        <v>81302</v>
      </c>
      <c r="E1735" s="66" t="s">
        <v>1487</v>
      </c>
      <c r="F1735" s="67" t="s">
        <v>101</v>
      </c>
      <c r="G1735" s="68">
        <v>1</v>
      </c>
      <c r="H1735" s="68">
        <v>1</v>
      </c>
      <c r="I1735" s="69">
        <v>1</v>
      </c>
      <c r="J1735" s="69">
        <v>1.6</v>
      </c>
      <c r="K1735" s="69">
        <v>5.33</v>
      </c>
      <c r="L1735" s="69">
        <v>6.93</v>
      </c>
      <c r="M1735" s="69">
        <v>6.93</v>
      </c>
      <c r="N1735" s="40"/>
    </row>
    <row r="1736" spans="1:14" ht="24" x14ac:dyDescent="0.3">
      <c r="A1736" s="47" t="s">
        <v>4954</v>
      </c>
      <c r="B1736" s="63" t="s">
        <v>2483</v>
      </c>
      <c r="C1736" s="64" t="s">
        <v>170</v>
      </c>
      <c r="D1736" s="65">
        <v>89481</v>
      </c>
      <c r="E1736" s="66" t="s">
        <v>550</v>
      </c>
      <c r="F1736" s="67" t="s">
        <v>101</v>
      </c>
      <c r="G1736" s="68">
        <v>4</v>
      </c>
      <c r="H1736" s="68">
        <v>1</v>
      </c>
      <c r="I1736" s="69">
        <v>4</v>
      </c>
      <c r="J1736" s="69">
        <v>2.2799999999999998</v>
      </c>
      <c r="K1736" s="69">
        <v>2.04</v>
      </c>
      <c r="L1736" s="69">
        <v>17.28</v>
      </c>
      <c r="M1736" s="69">
        <v>17.28</v>
      </c>
      <c r="N1736" s="41"/>
    </row>
    <row r="1737" spans="1:14" x14ac:dyDescent="0.25">
      <c r="A1737" s="47" t="s">
        <v>4955</v>
      </c>
      <c r="B1737" s="63" t="s">
        <v>2484</v>
      </c>
      <c r="C1737" s="64" t="s">
        <v>104</v>
      </c>
      <c r="D1737" s="65">
        <v>81323</v>
      </c>
      <c r="E1737" s="66" t="s">
        <v>1490</v>
      </c>
      <c r="F1737" s="67" t="s">
        <v>101</v>
      </c>
      <c r="G1737" s="68">
        <v>4</v>
      </c>
      <c r="H1737" s="68">
        <v>1</v>
      </c>
      <c r="I1737" s="69">
        <v>4</v>
      </c>
      <c r="J1737" s="69">
        <v>5.71</v>
      </c>
      <c r="K1737" s="69">
        <v>8.2899999999999991</v>
      </c>
      <c r="L1737" s="69">
        <v>56</v>
      </c>
      <c r="M1737" s="69">
        <v>56</v>
      </c>
      <c r="N1737" s="40"/>
    </row>
    <row r="1738" spans="1:14" x14ac:dyDescent="0.25">
      <c r="A1738" s="47" t="s">
        <v>4956</v>
      </c>
      <c r="B1738" s="63" t="s">
        <v>2485</v>
      </c>
      <c r="C1738" s="64" t="s">
        <v>104</v>
      </c>
      <c r="D1738" s="65">
        <v>81324</v>
      </c>
      <c r="E1738" s="66" t="s">
        <v>1134</v>
      </c>
      <c r="F1738" s="67" t="s">
        <v>101</v>
      </c>
      <c r="G1738" s="68">
        <v>6</v>
      </c>
      <c r="H1738" s="68">
        <v>1</v>
      </c>
      <c r="I1738" s="69">
        <v>6</v>
      </c>
      <c r="J1738" s="69">
        <v>4.84</v>
      </c>
      <c r="K1738" s="69">
        <v>8.2899999999999991</v>
      </c>
      <c r="L1738" s="69">
        <v>78.78</v>
      </c>
      <c r="M1738" s="69">
        <v>78.78</v>
      </c>
      <c r="N1738" s="40"/>
    </row>
    <row r="1739" spans="1:14" x14ac:dyDescent="0.25">
      <c r="A1739" s="47" t="s">
        <v>4957</v>
      </c>
      <c r="B1739" s="63" t="s">
        <v>2486</v>
      </c>
      <c r="C1739" s="64" t="s">
        <v>104</v>
      </c>
      <c r="D1739" s="65">
        <v>81369</v>
      </c>
      <c r="E1739" s="66" t="s">
        <v>557</v>
      </c>
      <c r="F1739" s="67" t="s">
        <v>101</v>
      </c>
      <c r="G1739" s="68">
        <v>10</v>
      </c>
      <c r="H1739" s="68">
        <v>1</v>
      </c>
      <c r="I1739" s="69">
        <v>10</v>
      </c>
      <c r="J1739" s="69">
        <v>5.66</v>
      </c>
      <c r="K1739" s="69">
        <v>3.38</v>
      </c>
      <c r="L1739" s="69">
        <v>90.4</v>
      </c>
      <c r="M1739" s="69">
        <v>90.4</v>
      </c>
      <c r="N1739" s="40"/>
    </row>
    <row r="1740" spans="1:14" x14ac:dyDescent="0.25">
      <c r="A1740" s="47" t="s">
        <v>4958</v>
      </c>
      <c r="B1740" s="78" t="s">
        <v>2487</v>
      </c>
      <c r="C1740" s="79"/>
      <c r="D1740" s="79"/>
      <c r="E1740" s="80" t="s">
        <v>559</v>
      </c>
      <c r="F1740" s="79"/>
      <c r="G1740" s="81"/>
      <c r="H1740" s="81"/>
      <c r="I1740" s="81"/>
      <c r="J1740" s="81"/>
      <c r="K1740" s="81"/>
      <c r="L1740" s="82">
        <v>478.34</v>
      </c>
      <c r="M1740" s="82">
        <v>478.34</v>
      </c>
      <c r="N1740" s="40"/>
    </row>
    <row r="1741" spans="1:14" x14ac:dyDescent="0.25">
      <c r="A1741" s="47" t="s">
        <v>4959</v>
      </c>
      <c r="B1741" s="63" t="s">
        <v>2488</v>
      </c>
      <c r="C1741" s="64" t="s">
        <v>104</v>
      </c>
      <c r="D1741" s="65">
        <v>81402</v>
      </c>
      <c r="E1741" s="66" t="s">
        <v>561</v>
      </c>
      <c r="F1741" s="67" t="s">
        <v>101</v>
      </c>
      <c r="G1741" s="68">
        <v>4</v>
      </c>
      <c r="H1741" s="68">
        <v>1</v>
      </c>
      <c r="I1741" s="69">
        <v>4</v>
      </c>
      <c r="J1741" s="69">
        <v>1.1299999999999999</v>
      </c>
      <c r="K1741" s="69">
        <v>5.62</v>
      </c>
      <c r="L1741" s="69">
        <v>27</v>
      </c>
      <c r="M1741" s="69">
        <v>27</v>
      </c>
      <c r="N1741" s="40"/>
    </row>
    <row r="1742" spans="1:14" x14ac:dyDescent="0.25">
      <c r="A1742" s="47" t="s">
        <v>4960</v>
      </c>
      <c r="B1742" s="63" t="s">
        <v>2489</v>
      </c>
      <c r="C1742" s="64" t="s">
        <v>104</v>
      </c>
      <c r="D1742" s="65">
        <v>81404</v>
      </c>
      <c r="E1742" s="66" t="s">
        <v>1494</v>
      </c>
      <c r="F1742" s="67" t="s">
        <v>101</v>
      </c>
      <c r="G1742" s="68">
        <v>2</v>
      </c>
      <c r="H1742" s="68">
        <v>1</v>
      </c>
      <c r="I1742" s="69">
        <v>2</v>
      </c>
      <c r="J1742" s="69">
        <v>9.07</v>
      </c>
      <c r="K1742" s="69">
        <v>8.89</v>
      </c>
      <c r="L1742" s="69">
        <v>35.92</v>
      </c>
      <c r="M1742" s="69">
        <v>35.92</v>
      </c>
      <c r="N1742" s="40"/>
    </row>
    <row r="1743" spans="1:14" x14ac:dyDescent="0.25">
      <c r="A1743" s="47" t="s">
        <v>4961</v>
      </c>
      <c r="B1743" s="63" t="s">
        <v>2490</v>
      </c>
      <c r="C1743" s="64" t="s">
        <v>104</v>
      </c>
      <c r="D1743" s="65">
        <v>81405</v>
      </c>
      <c r="E1743" s="66" t="s">
        <v>1138</v>
      </c>
      <c r="F1743" s="67" t="s">
        <v>101</v>
      </c>
      <c r="G1743" s="68">
        <v>2</v>
      </c>
      <c r="H1743" s="68">
        <v>1</v>
      </c>
      <c r="I1743" s="69">
        <v>2</v>
      </c>
      <c r="J1743" s="69">
        <v>9.2200000000000006</v>
      </c>
      <c r="K1743" s="69">
        <v>8.89</v>
      </c>
      <c r="L1743" s="69">
        <v>36.22</v>
      </c>
      <c r="M1743" s="69">
        <v>36.22</v>
      </c>
      <c r="N1743" s="40"/>
    </row>
    <row r="1744" spans="1:14" x14ac:dyDescent="0.25">
      <c r="A1744" s="47" t="s">
        <v>4962</v>
      </c>
      <c r="B1744" s="63" t="s">
        <v>2491</v>
      </c>
      <c r="C1744" s="64" t="s">
        <v>104</v>
      </c>
      <c r="D1744" s="65">
        <v>81421</v>
      </c>
      <c r="E1744" s="66" t="s">
        <v>574</v>
      </c>
      <c r="F1744" s="67" t="s">
        <v>101</v>
      </c>
      <c r="G1744" s="68">
        <v>4</v>
      </c>
      <c r="H1744" s="68">
        <v>1</v>
      </c>
      <c r="I1744" s="69">
        <v>4</v>
      </c>
      <c r="J1744" s="69">
        <v>6.85</v>
      </c>
      <c r="K1744" s="69">
        <v>5.62</v>
      </c>
      <c r="L1744" s="69">
        <v>49.88</v>
      </c>
      <c r="M1744" s="69">
        <v>49.88</v>
      </c>
      <c r="N1744" s="40"/>
    </row>
    <row r="1745" spans="1:14" x14ac:dyDescent="0.25">
      <c r="A1745" s="47" t="s">
        <v>4963</v>
      </c>
      <c r="B1745" s="63" t="s">
        <v>2492</v>
      </c>
      <c r="C1745" s="64" t="s">
        <v>104</v>
      </c>
      <c r="D1745" s="65">
        <v>81427</v>
      </c>
      <c r="E1745" s="66" t="s">
        <v>572</v>
      </c>
      <c r="F1745" s="67" t="s">
        <v>101</v>
      </c>
      <c r="G1745" s="68">
        <v>4</v>
      </c>
      <c r="H1745" s="68">
        <v>1</v>
      </c>
      <c r="I1745" s="69">
        <v>4</v>
      </c>
      <c r="J1745" s="69">
        <v>48.44</v>
      </c>
      <c r="K1745" s="69">
        <v>13.34</v>
      </c>
      <c r="L1745" s="69">
        <v>247.12</v>
      </c>
      <c r="M1745" s="69">
        <v>247.12</v>
      </c>
      <c r="N1745" s="40"/>
    </row>
    <row r="1746" spans="1:14" x14ac:dyDescent="0.3">
      <c r="A1746" s="47" t="s">
        <v>4964</v>
      </c>
      <c r="B1746" s="63" t="s">
        <v>2493</v>
      </c>
      <c r="C1746" s="64" t="s">
        <v>104</v>
      </c>
      <c r="D1746" s="65">
        <v>81444</v>
      </c>
      <c r="E1746" s="66" t="s">
        <v>1140</v>
      </c>
      <c r="F1746" s="67" t="s">
        <v>101</v>
      </c>
      <c r="G1746" s="68">
        <v>5</v>
      </c>
      <c r="H1746" s="68">
        <v>1</v>
      </c>
      <c r="I1746" s="69">
        <v>5</v>
      </c>
      <c r="J1746" s="69">
        <v>10.82</v>
      </c>
      <c r="K1746" s="69">
        <v>5.62</v>
      </c>
      <c r="L1746" s="69">
        <v>82.2</v>
      </c>
      <c r="M1746" s="69">
        <v>82.2</v>
      </c>
      <c r="N1746" s="41"/>
    </row>
    <row r="1747" spans="1:14" x14ac:dyDescent="0.25">
      <c r="A1747" s="47" t="s">
        <v>4965</v>
      </c>
      <c r="B1747" s="78" t="s">
        <v>2494</v>
      </c>
      <c r="C1747" s="79"/>
      <c r="D1747" s="79"/>
      <c r="E1747" s="80" t="s">
        <v>1142</v>
      </c>
      <c r="F1747" s="79"/>
      <c r="G1747" s="81"/>
      <c r="H1747" s="81"/>
      <c r="I1747" s="81"/>
      <c r="J1747" s="81"/>
      <c r="K1747" s="81"/>
      <c r="L1747" s="82">
        <v>209.5</v>
      </c>
      <c r="M1747" s="82">
        <v>209.5</v>
      </c>
      <c r="N1747" s="40"/>
    </row>
    <row r="1748" spans="1:14" x14ac:dyDescent="0.25">
      <c r="A1748" s="47" t="s">
        <v>4966</v>
      </c>
      <c r="B1748" s="63" t="s">
        <v>2495</v>
      </c>
      <c r="C1748" s="64" t="s">
        <v>104</v>
      </c>
      <c r="D1748" s="65">
        <v>81501</v>
      </c>
      <c r="E1748" s="66" t="s">
        <v>603</v>
      </c>
      <c r="F1748" s="67" t="s">
        <v>101</v>
      </c>
      <c r="G1748" s="68">
        <v>2</v>
      </c>
      <c r="H1748" s="68">
        <v>1</v>
      </c>
      <c r="I1748" s="69">
        <v>2</v>
      </c>
      <c r="J1748" s="69">
        <v>55.66</v>
      </c>
      <c r="K1748" s="69">
        <v>0</v>
      </c>
      <c r="L1748" s="69">
        <v>111.32</v>
      </c>
      <c r="M1748" s="69">
        <v>111.32</v>
      </c>
      <c r="N1748" s="40"/>
    </row>
    <row r="1749" spans="1:14" x14ac:dyDescent="0.25">
      <c r="A1749" s="47" t="s">
        <v>4967</v>
      </c>
      <c r="B1749" s="63" t="s">
        <v>2496</v>
      </c>
      <c r="C1749" s="64" t="s">
        <v>104</v>
      </c>
      <c r="D1749" s="65">
        <v>81504</v>
      </c>
      <c r="E1749" s="66" t="s">
        <v>605</v>
      </c>
      <c r="F1749" s="67" t="s">
        <v>101</v>
      </c>
      <c r="G1749" s="68">
        <v>2</v>
      </c>
      <c r="H1749" s="68">
        <v>1</v>
      </c>
      <c r="I1749" s="69">
        <v>2</v>
      </c>
      <c r="J1749" s="69">
        <v>49.09</v>
      </c>
      <c r="K1749" s="69">
        <v>0</v>
      </c>
      <c r="L1749" s="69">
        <v>98.18</v>
      </c>
      <c r="M1749" s="69">
        <v>98.18</v>
      </c>
      <c r="N1749" s="40"/>
    </row>
    <row r="1750" spans="1:14" x14ac:dyDescent="0.25">
      <c r="A1750" s="47" t="s">
        <v>4968</v>
      </c>
      <c r="B1750" s="72" t="s">
        <v>2497</v>
      </c>
      <c r="C1750" s="73"/>
      <c r="D1750" s="73"/>
      <c r="E1750" s="74" t="s">
        <v>576</v>
      </c>
      <c r="F1750" s="73"/>
      <c r="G1750" s="75"/>
      <c r="H1750" s="75"/>
      <c r="I1750" s="75"/>
      <c r="J1750" s="75"/>
      <c r="K1750" s="75"/>
      <c r="L1750" s="76">
        <v>3997.7</v>
      </c>
      <c r="M1750" s="76">
        <v>3997.7</v>
      </c>
      <c r="N1750" s="40"/>
    </row>
    <row r="1751" spans="1:14" x14ac:dyDescent="0.25">
      <c r="A1751" s="47" t="s">
        <v>4969</v>
      </c>
      <c r="B1751" s="78" t="s">
        <v>2498</v>
      </c>
      <c r="C1751" s="79"/>
      <c r="D1751" s="79"/>
      <c r="E1751" s="80" t="s">
        <v>1147</v>
      </c>
      <c r="F1751" s="79"/>
      <c r="G1751" s="81"/>
      <c r="H1751" s="81"/>
      <c r="I1751" s="81"/>
      <c r="J1751" s="81"/>
      <c r="K1751" s="81"/>
      <c r="L1751" s="82">
        <v>835.96</v>
      </c>
      <c r="M1751" s="82">
        <v>835.96</v>
      </c>
      <c r="N1751" s="40"/>
    </row>
    <row r="1752" spans="1:14" x14ac:dyDescent="0.25">
      <c r="A1752" s="47" t="s">
        <v>4970</v>
      </c>
      <c r="B1752" s="63" t="s">
        <v>2499</v>
      </c>
      <c r="C1752" s="64" t="s">
        <v>104</v>
      </c>
      <c r="D1752" s="65">
        <v>81663</v>
      </c>
      <c r="E1752" s="66" t="s">
        <v>1149</v>
      </c>
      <c r="F1752" s="67" t="s">
        <v>101</v>
      </c>
      <c r="G1752" s="68">
        <v>4</v>
      </c>
      <c r="H1752" s="68">
        <v>1</v>
      </c>
      <c r="I1752" s="69">
        <v>4</v>
      </c>
      <c r="J1752" s="69">
        <v>30.92</v>
      </c>
      <c r="K1752" s="69">
        <v>6.52</v>
      </c>
      <c r="L1752" s="69">
        <v>149.76</v>
      </c>
      <c r="M1752" s="69">
        <v>149.76</v>
      </c>
      <c r="N1752" s="40"/>
    </row>
    <row r="1753" spans="1:14" ht="24" x14ac:dyDescent="0.3">
      <c r="A1753" s="47" t="s">
        <v>4971</v>
      </c>
      <c r="B1753" s="63" t="s">
        <v>2500</v>
      </c>
      <c r="C1753" s="64" t="s">
        <v>170</v>
      </c>
      <c r="D1753" s="65">
        <v>89491</v>
      </c>
      <c r="E1753" s="66" t="s">
        <v>2501</v>
      </c>
      <c r="F1753" s="67" t="s">
        <v>101</v>
      </c>
      <c r="G1753" s="68">
        <v>2</v>
      </c>
      <c r="H1753" s="68">
        <v>1</v>
      </c>
      <c r="I1753" s="69">
        <v>2</v>
      </c>
      <c r="J1753" s="69">
        <v>66.59</v>
      </c>
      <c r="K1753" s="69">
        <v>9.76</v>
      </c>
      <c r="L1753" s="69">
        <v>152.69999999999999</v>
      </c>
      <c r="M1753" s="69">
        <v>152.69999999999999</v>
      </c>
      <c r="N1753" s="41"/>
    </row>
    <row r="1754" spans="1:14" x14ac:dyDescent="0.25">
      <c r="A1754" s="47" t="s">
        <v>4972</v>
      </c>
      <c r="B1754" s="63" t="s">
        <v>2502</v>
      </c>
      <c r="C1754" s="64" t="s">
        <v>104</v>
      </c>
      <c r="D1754" s="65">
        <v>81695</v>
      </c>
      <c r="E1754" s="66" t="s">
        <v>1797</v>
      </c>
      <c r="F1754" s="67" t="s">
        <v>123</v>
      </c>
      <c r="G1754" s="68">
        <v>4</v>
      </c>
      <c r="H1754" s="68">
        <v>1</v>
      </c>
      <c r="I1754" s="69">
        <v>4</v>
      </c>
      <c r="J1754" s="69">
        <v>12.93</v>
      </c>
      <c r="K1754" s="69">
        <v>15.42</v>
      </c>
      <c r="L1754" s="69">
        <v>113.4</v>
      </c>
      <c r="M1754" s="69">
        <v>113.4</v>
      </c>
      <c r="N1754" s="40"/>
    </row>
    <row r="1755" spans="1:14" x14ac:dyDescent="0.25">
      <c r="A1755" s="47" t="s">
        <v>4973</v>
      </c>
      <c r="B1755" s="63" t="s">
        <v>2503</v>
      </c>
      <c r="C1755" s="64" t="s">
        <v>104</v>
      </c>
      <c r="D1755" s="65">
        <v>81681</v>
      </c>
      <c r="E1755" s="66" t="s">
        <v>1799</v>
      </c>
      <c r="F1755" s="67" t="s">
        <v>101</v>
      </c>
      <c r="G1755" s="68">
        <v>4</v>
      </c>
      <c r="H1755" s="68">
        <v>1</v>
      </c>
      <c r="I1755" s="69">
        <v>4</v>
      </c>
      <c r="J1755" s="69">
        <v>8.15</v>
      </c>
      <c r="K1755" s="69">
        <v>6.52</v>
      </c>
      <c r="L1755" s="69">
        <v>58.68</v>
      </c>
      <c r="M1755" s="69">
        <v>58.68</v>
      </c>
      <c r="N1755" s="40"/>
    </row>
    <row r="1756" spans="1:14" x14ac:dyDescent="0.25">
      <c r="A1756" s="47" t="s">
        <v>4974</v>
      </c>
      <c r="B1756" s="63" t="s">
        <v>2504</v>
      </c>
      <c r="C1756" s="64" t="s">
        <v>104</v>
      </c>
      <c r="D1756" s="65">
        <v>81696</v>
      </c>
      <c r="E1756" s="66" t="s">
        <v>1151</v>
      </c>
      <c r="F1756" s="67" t="s">
        <v>123</v>
      </c>
      <c r="G1756" s="68">
        <v>6</v>
      </c>
      <c r="H1756" s="68">
        <v>1</v>
      </c>
      <c r="I1756" s="69">
        <v>6</v>
      </c>
      <c r="J1756" s="69">
        <v>32.200000000000003</v>
      </c>
      <c r="K1756" s="69">
        <v>16.600000000000001</v>
      </c>
      <c r="L1756" s="69">
        <v>292.8</v>
      </c>
      <c r="M1756" s="69">
        <v>292.8</v>
      </c>
      <c r="N1756" s="40"/>
    </row>
    <row r="1757" spans="1:14" x14ac:dyDescent="0.25">
      <c r="A1757" s="47" t="s">
        <v>4975</v>
      </c>
      <c r="B1757" s="63" t="s">
        <v>2505</v>
      </c>
      <c r="C1757" s="64" t="s">
        <v>104</v>
      </c>
      <c r="D1757" s="65">
        <v>81791</v>
      </c>
      <c r="E1757" s="66" t="s">
        <v>1153</v>
      </c>
      <c r="F1757" s="67" t="s">
        <v>101</v>
      </c>
      <c r="G1757" s="68">
        <v>6</v>
      </c>
      <c r="H1757" s="68">
        <v>1</v>
      </c>
      <c r="I1757" s="69">
        <v>6</v>
      </c>
      <c r="J1757" s="69">
        <v>5.28</v>
      </c>
      <c r="K1757" s="69">
        <v>2.37</v>
      </c>
      <c r="L1757" s="69">
        <v>45.9</v>
      </c>
      <c r="M1757" s="69">
        <v>45.9</v>
      </c>
      <c r="N1757" s="40"/>
    </row>
    <row r="1758" spans="1:14" x14ac:dyDescent="0.25">
      <c r="A1758" s="47" t="s">
        <v>4976</v>
      </c>
      <c r="B1758" s="63" t="s">
        <v>2506</v>
      </c>
      <c r="C1758" s="64" t="s">
        <v>104</v>
      </c>
      <c r="D1758" s="65">
        <v>81790</v>
      </c>
      <c r="E1758" s="66" t="s">
        <v>1801</v>
      </c>
      <c r="F1758" s="67" t="s">
        <v>101</v>
      </c>
      <c r="G1758" s="68">
        <v>4</v>
      </c>
      <c r="H1758" s="68">
        <v>1</v>
      </c>
      <c r="I1758" s="69">
        <v>4</v>
      </c>
      <c r="J1758" s="69">
        <v>3.31</v>
      </c>
      <c r="K1758" s="69">
        <v>2.37</v>
      </c>
      <c r="L1758" s="69">
        <v>22.72</v>
      </c>
      <c r="M1758" s="69">
        <v>22.72</v>
      </c>
      <c r="N1758" s="40"/>
    </row>
    <row r="1759" spans="1:14" x14ac:dyDescent="0.25">
      <c r="A1759" s="47" t="s">
        <v>4977</v>
      </c>
      <c r="B1759" s="78" t="s">
        <v>2507</v>
      </c>
      <c r="C1759" s="79"/>
      <c r="D1759" s="79"/>
      <c r="E1759" s="80" t="s">
        <v>1161</v>
      </c>
      <c r="F1759" s="79"/>
      <c r="G1759" s="81"/>
      <c r="H1759" s="81"/>
      <c r="I1759" s="81"/>
      <c r="J1759" s="81"/>
      <c r="K1759" s="81"/>
      <c r="L1759" s="82">
        <v>505.57</v>
      </c>
      <c r="M1759" s="82">
        <v>505.57</v>
      </c>
      <c r="N1759" s="40"/>
    </row>
    <row r="1760" spans="1:14" ht="24" x14ac:dyDescent="0.3">
      <c r="A1760" s="47" t="s">
        <v>4978</v>
      </c>
      <c r="B1760" s="63" t="s">
        <v>2508</v>
      </c>
      <c r="C1760" s="64" t="s">
        <v>170</v>
      </c>
      <c r="D1760" s="65">
        <v>89726</v>
      </c>
      <c r="E1760" s="66" t="s">
        <v>1163</v>
      </c>
      <c r="F1760" s="67" t="s">
        <v>101</v>
      </c>
      <c r="G1760" s="68">
        <v>5</v>
      </c>
      <c r="H1760" s="68">
        <v>1</v>
      </c>
      <c r="I1760" s="69">
        <v>5</v>
      </c>
      <c r="J1760" s="69">
        <v>4.59</v>
      </c>
      <c r="K1760" s="69">
        <v>3.69</v>
      </c>
      <c r="L1760" s="69">
        <v>41.4</v>
      </c>
      <c r="M1760" s="69">
        <v>41.4</v>
      </c>
      <c r="N1760" s="41"/>
    </row>
    <row r="1761" spans="1:14" ht="24" x14ac:dyDescent="0.3">
      <c r="A1761" s="47" t="s">
        <v>4979</v>
      </c>
      <c r="B1761" s="63" t="s">
        <v>2509</v>
      </c>
      <c r="C1761" s="64" t="s">
        <v>170</v>
      </c>
      <c r="D1761" s="65">
        <v>89802</v>
      </c>
      <c r="E1761" s="66" t="s">
        <v>2510</v>
      </c>
      <c r="F1761" s="67" t="s">
        <v>101</v>
      </c>
      <c r="G1761" s="68">
        <v>1</v>
      </c>
      <c r="H1761" s="68">
        <v>1</v>
      </c>
      <c r="I1761" s="69">
        <v>1</v>
      </c>
      <c r="J1761" s="69">
        <v>7.79</v>
      </c>
      <c r="K1761" s="69">
        <v>0.97</v>
      </c>
      <c r="L1761" s="69">
        <v>8.76</v>
      </c>
      <c r="M1761" s="69">
        <v>8.76</v>
      </c>
      <c r="N1761" s="41"/>
    </row>
    <row r="1762" spans="1:14" x14ac:dyDescent="0.25">
      <c r="A1762" s="47" t="s">
        <v>4980</v>
      </c>
      <c r="B1762" s="63" t="s">
        <v>2511</v>
      </c>
      <c r="C1762" s="64" t="s">
        <v>104</v>
      </c>
      <c r="D1762" s="65">
        <v>81923</v>
      </c>
      <c r="E1762" s="66" t="s">
        <v>2195</v>
      </c>
      <c r="F1762" s="67" t="s">
        <v>101</v>
      </c>
      <c r="G1762" s="68">
        <v>1</v>
      </c>
      <c r="H1762" s="68">
        <v>1</v>
      </c>
      <c r="I1762" s="69">
        <v>1</v>
      </c>
      <c r="J1762" s="69">
        <v>7.59</v>
      </c>
      <c r="K1762" s="69">
        <v>10.67</v>
      </c>
      <c r="L1762" s="69">
        <v>18.260000000000002</v>
      </c>
      <c r="M1762" s="69">
        <v>18.260000000000002</v>
      </c>
      <c r="N1762" s="40"/>
    </row>
    <row r="1763" spans="1:14" x14ac:dyDescent="0.25">
      <c r="A1763" s="47" t="s">
        <v>4981</v>
      </c>
      <c r="B1763" s="63" t="s">
        <v>2512</v>
      </c>
      <c r="C1763" s="64" t="s">
        <v>104</v>
      </c>
      <c r="D1763" s="65">
        <v>81924</v>
      </c>
      <c r="E1763" s="66" t="s">
        <v>2513</v>
      </c>
      <c r="F1763" s="67" t="s">
        <v>101</v>
      </c>
      <c r="G1763" s="68">
        <v>2</v>
      </c>
      <c r="H1763" s="68">
        <v>1</v>
      </c>
      <c r="I1763" s="69">
        <v>2</v>
      </c>
      <c r="J1763" s="69">
        <v>8.4</v>
      </c>
      <c r="K1763" s="69">
        <v>13.34</v>
      </c>
      <c r="L1763" s="69">
        <v>43.48</v>
      </c>
      <c r="M1763" s="69">
        <v>43.48</v>
      </c>
      <c r="N1763" s="40"/>
    </row>
    <row r="1764" spans="1:14" x14ac:dyDescent="0.25">
      <c r="A1764" s="47" t="s">
        <v>4982</v>
      </c>
      <c r="B1764" s="63" t="s">
        <v>2514</v>
      </c>
      <c r="C1764" s="64" t="s">
        <v>104</v>
      </c>
      <c r="D1764" s="65">
        <v>81935</v>
      </c>
      <c r="E1764" s="66" t="s">
        <v>1509</v>
      </c>
      <c r="F1764" s="67" t="s">
        <v>101</v>
      </c>
      <c r="G1764" s="68">
        <v>8</v>
      </c>
      <c r="H1764" s="68">
        <v>1</v>
      </c>
      <c r="I1764" s="69">
        <v>8</v>
      </c>
      <c r="J1764" s="69">
        <v>2.2400000000000002</v>
      </c>
      <c r="K1764" s="69">
        <v>8.2899999999999991</v>
      </c>
      <c r="L1764" s="69">
        <v>84.24</v>
      </c>
      <c r="M1764" s="69">
        <v>84.24</v>
      </c>
      <c r="N1764" s="40"/>
    </row>
    <row r="1765" spans="1:14" x14ac:dyDescent="0.25">
      <c r="A1765" s="47" t="s">
        <v>4983</v>
      </c>
      <c r="B1765" s="63" t="s">
        <v>2515</v>
      </c>
      <c r="C1765" s="64" t="s">
        <v>104</v>
      </c>
      <c r="D1765" s="65">
        <v>81936</v>
      </c>
      <c r="E1765" s="66" t="s">
        <v>1167</v>
      </c>
      <c r="F1765" s="67" t="s">
        <v>101</v>
      </c>
      <c r="G1765" s="68">
        <v>9</v>
      </c>
      <c r="H1765" s="68">
        <v>1</v>
      </c>
      <c r="I1765" s="69">
        <v>9</v>
      </c>
      <c r="J1765" s="69">
        <v>2.7</v>
      </c>
      <c r="K1765" s="69">
        <v>8.2899999999999991</v>
      </c>
      <c r="L1765" s="69">
        <v>98.91</v>
      </c>
      <c r="M1765" s="69">
        <v>98.91</v>
      </c>
      <c r="N1765" s="40"/>
    </row>
    <row r="1766" spans="1:14" x14ac:dyDescent="0.25">
      <c r="A1766" s="47" t="s">
        <v>4984</v>
      </c>
      <c r="B1766" s="63" t="s">
        <v>2516</v>
      </c>
      <c r="C1766" s="64" t="s">
        <v>104</v>
      </c>
      <c r="D1766" s="65">
        <v>81937</v>
      </c>
      <c r="E1766" s="66" t="s">
        <v>2199</v>
      </c>
      <c r="F1766" s="67" t="s">
        <v>101</v>
      </c>
      <c r="G1766" s="68">
        <v>2</v>
      </c>
      <c r="H1766" s="68">
        <v>1</v>
      </c>
      <c r="I1766" s="69">
        <v>2</v>
      </c>
      <c r="J1766" s="69">
        <v>7.57</v>
      </c>
      <c r="K1766" s="69">
        <v>10.67</v>
      </c>
      <c r="L1766" s="69">
        <v>36.479999999999997</v>
      </c>
      <c r="M1766" s="69">
        <v>36.479999999999997</v>
      </c>
      <c r="N1766" s="40"/>
    </row>
    <row r="1767" spans="1:14" x14ac:dyDescent="0.25">
      <c r="A1767" s="47" t="s">
        <v>4985</v>
      </c>
      <c r="B1767" s="63" t="s">
        <v>2517</v>
      </c>
      <c r="C1767" s="64" t="s">
        <v>104</v>
      </c>
      <c r="D1767" s="65">
        <v>81938</v>
      </c>
      <c r="E1767" s="66" t="s">
        <v>1808</v>
      </c>
      <c r="F1767" s="67" t="s">
        <v>101</v>
      </c>
      <c r="G1767" s="68">
        <v>4</v>
      </c>
      <c r="H1767" s="68">
        <v>1</v>
      </c>
      <c r="I1767" s="69">
        <v>4</v>
      </c>
      <c r="J1767" s="69">
        <v>8.33</v>
      </c>
      <c r="K1767" s="69">
        <v>13.34</v>
      </c>
      <c r="L1767" s="69">
        <v>86.68</v>
      </c>
      <c r="M1767" s="69">
        <v>86.68</v>
      </c>
      <c r="N1767" s="40"/>
    </row>
    <row r="1768" spans="1:14" x14ac:dyDescent="0.25">
      <c r="A1768" s="47" t="s">
        <v>4986</v>
      </c>
      <c r="B1768" s="63" t="s">
        <v>2518</v>
      </c>
      <c r="C1768" s="64" t="s">
        <v>104</v>
      </c>
      <c r="D1768" s="65">
        <v>81927</v>
      </c>
      <c r="E1768" s="66" t="s">
        <v>1165</v>
      </c>
      <c r="F1768" s="67" t="s">
        <v>101</v>
      </c>
      <c r="G1768" s="68">
        <v>8</v>
      </c>
      <c r="H1768" s="68">
        <v>1</v>
      </c>
      <c r="I1768" s="69">
        <v>8</v>
      </c>
      <c r="J1768" s="69">
        <v>2.63</v>
      </c>
      <c r="K1768" s="69">
        <v>8.2899999999999991</v>
      </c>
      <c r="L1768" s="69">
        <v>87.36</v>
      </c>
      <c r="M1768" s="69">
        <v>87.36</v>
      </c>
      <c r="N1768" s="40"/>
    </row>
    <row r="1769" spans="1:14" x14ac:dyDescent="0.25">
      <c r="A1769" s="47" t="s">
        <v>4987</v>
      </c>
      <c r="B1769" s="78" t="s">
        <v>2519</v>
      </c>
      <c r="C1769" s="79"/>
      <c r="D1769" s="79"/>
      <c r="E1769" s="80" t="s">
        <v>1811</v>
      </c>
      <c r="F1769" s="79"/>
      <c r="G1769" s="81"/>
      <c r="H1769" s="81"/>
      <c r="I1769" s="81"/>
      <c r="J1769" s="81"/>
      <c r="K1769" s="81"/>
      <c r="L1769" s="82">
        <v>279.73</v>
      </c>
      <c r="M1769" s="82">
        <v>279.73</v>
      </c>
      <c r="N1769" s="40"/>
    </row>
    <row r="1770" spans="1:14" x14ac:dyDescent="0.25">
      <c r="A1770" s="47" t="s">
        <v>4988</v>
      </c>
      <c r="B1770" s="63" t="s">
        <v>2520</v>
      </c>
      <c r="C1770" s="64" t="s">
        <v>104</v>
      </c>
      <c r="D1770" s="65">
        <v>81971</v>
      </c>
      <c r="E1770" s="66" t="s">
        <v>1817</v>
      </c>
      <c r="F1770" s="67" t="s">
        <v>101</v>
      </c>
      <c r="G1770" s="68">
        <v>2</v>
      </c>
      <c r="H1770" s="68">
        <v>1</v>
      </c>
      <c r="I1770" s="69">
        <v>2</v>
      </c>
      <c r="J1770" s="69">
        <v>11.38</v>
      </c>
      <c r="K1770" s="69">
        <v>10.97</v>
      </c>
      <c r="L1770" s="69">
        <v>44.7</v>
      </c>
      <c r="M1770" s="69">
        <v>44.7</v>
      </c>
      <c r="N1770" s="40"/>
    </row>
    <row r="1771" spans="1:14" x14ac:dyDescent="0.25">
      <c r="A1771" s="47" t="s">
        <v>4989</v>
      </c>
      <c r="B1771" s="63" t="s">
        <v>2521</v>
      </c>
      <c r="C1771" s="64" t="s">
        <v>104</v>
      </c>
      <c r="D1771" s="65">
        <v>81970</v>
      </c>
      <c r="E1771" s="66" t="s">
        <v>1815</v>
      </c>
      <c r="F1771" s="67" t="s">
        <v>101</v>
      </c>
      <c r="G1771" s="68">
        <v>2</v>
      </c>
      <c r="H1771" s="68">
        <v>1</v>
      </c>
      <c r="I1771" s="69">
        <v>2</v>
      </c>
      <c r="J1771" s="69">
        <v>7.35</v>
      </c>
      <c r="K1771" s="69">
        <v>8.6</v>
      </c>
      <c r="L1771" s="69">
        <v>31.9</v>
      </c>
      <c r="M1771" s="69">
        <v>31.9</v>
      </c>
      <c r="N1771" s="40"/>
    </row>
    <row r="1772" spans="1:14" x14ac:dyDescent="0.25">
      <c r="A1772" s="47" t="s">
        <v>4990</v>
      </c>
      <c r="B1772" s="63" t="s">
        <v>2522</v>
      </c>
      <c r="C1772" s="64" t="s">
        <v>104</v>
      </c>
      <c r="D1772" s="65">
        <v>81972</v>
      </c>
      <c r="E1772" s="66" t="s">
        <v>1823</v>
      </c>
      <c r="F1772" s="67" t="s">
        <v>101</v>
      </c>
      <c r="G1772" s="68">
        <v>3</v>
      </c>
      <c r="H1772" s="68">
        <v>1</v>
      </c>
      <c r="I1772" s="69">
        <v>3</v>
      </c>
      <c r="J1772" s="69">
        <v>13.18</v>
      </c>
      <c r="K1772" s="69">
        <v>10.97</v>
      </c>
      <c r="L1772" s="69">
        <v>72.45</v>
      </c>
      <c r="M1772" s="69">
        <v>72.45</v>
      </c>
      <c r="N1772" s="40"/>
    </row>
    <row r="1773" spans="1:14" x14ac:dyDescent="0.25">
      <c r="A1773" s="47" t="s">
        <v>4991</v>
      </c>
      <c r="B1773" s="63" t="s">
        <v>2523</v>
      </c>
      <c r="C1773" s="64" t="s">
        <v>104</v>
      </c>
      <c r="D1773" s="65">
        <v>81973</v>
      </c>
      <c r="E1773" s="66" t="s">
        <v>1819</v>
      </c>
      <c r="F1773" s="67" t="s">
        <v>101</v>
      </c>
      <c r="G1773" s="68">
        <v>2</v>
      </c>
      <c r="H1773" s="68">
        <v>1</v>
      </c>
      <c r="I1773" s="69">
        <v>2</v>
      </c>
      <c r="J1773" s="69">
        <v>13.26</v>
      </c>
      <c r="K1773" s="69">
        <v>13.64</v>
      </c>
      <c r="L1773" s="69">
        <v>53.8</v>
      </c>
      <c r="M1773" s="69">
        <v>53.8</v>
      </c>
      <c r="N1773" s="40"/>
    </row>
    <row r="1774" spans="1:14" x14ac:dyDescent="0.25">
      <c r="A1774" s="47" t="s">
        <v>4992</v>
      </c>
      <c r="B1774" s="63" t="s">
        <v>2524</v>
      </c>
      <c r="C1774" s="64" t="s">
        <v>104</v>
      </c>
      <c r="D1774" s="65">
        <v>81975</v>
      </c>
      <c r="E1774" s="66" t="s">
        <v>2205</v>
      </c>
      <c r="F1774" s="67" t="s">
        <v>101</v>
      </c>
      <c r="G1774" s="68">
        <v>2</v>
      </c>
      <c r="H1774" s="68">
        <v>1</v>
      </c>
      <c r="I1774" s="69">
        <v>2</v>
      </c>
      <c r="J1774" s="69">
        <v>24.8</v>
      </c>
      <c r="K1774" s="69">
        <v>13.64</v>
      </c>
      <c r="L1774" s="69">
        <v>76.88</v>
      </c>
      <c r="M1774" s="69">
        <v>76.88</v>
      </c>
      <c r="N1774" s="40"/>
    </row>
    <row r="1775" spans="1:14" x14ac:dyDescent="0.25">
      <c r="A1775" s="47" t="s">
        <v>4993</v>
      </c>
      <c r="B1775" s="78" t="s">
        <v>2525</v>
      </c>
      <c r="C1775" s="79"/>
      <c r="D1775" s="79"/>
      <c r="E1775" s="80" t="s">
        <v>1513</v>
      </c>
      <c r="F1775" s="79"/>
      <c r="G1775" s="81"/>
      <c r="H1775" s="81"/>
      <c r="I1775" s="81"/>
      <c r="J1775" s="81"/>
      <c r="K1775" s="81"/>
      <c r="L1775" s="82">
        <v>172.7</v>
      </c>
      <c r="M1775" s="82">
        <v>172.7</v>
      </c>
      <c r="N1775" s="40"/>
    </row>
    <row r="1776" spans="1:14" x14ac:dyDescent="0.25">
      <c r="A1776" s="47" t="s">
        <v>4994</v>
      </c>
      <c r="B1776" s="63" t="s">
        <v>2526</v>
      </c>
      <c r="C1776" s="64" t="s">
        <v>104</v>
      </c>
      <c r="D1776" s="65">
        <v>82001</v>
      </c>
      <c r="E1776" s="66" t="s">
        <v>1515</v>
      </c>
      <c r="F1776" s="67" t="s">
        <v>101</v>
      </c>
      <c r="G1776" s="68">
        <v>2</v>
      </c>
      <c r="H1776" s="68">
        <v>1</v>
      </c>
      <c r="I1776" s="69">
        <v>2</v>
      </c>
      <c r="J1776" s="69">
        <v>1.57</v>
      </c>
      <c r="K1776" s="69">
        <v>4.1399999999999997</v>
      </c>
      <c r="L1776" s="69">
        <v>11.42</v>
      </c>
      <c r="M1776" s="69">
        <v>11.42</v>
      </c>
      <c r="N1776" s="40"/>
    </row>
    <row r="1777" spans="1:14" x14ac:dyDescent="0.25">
      <c r="A1777" s="47" t="s">
        <v>4995</v>
      </c>
      <c r="B1777" s="63" t="s">
        <v>2527</v>
      </c>
      <c r="C1777" s="64" t="s">
        <v>104</v>
      </c>
      <c r="D1777" s="65">
        <v>82002</v>
      </c>
      <c r="E1777" s="66" t="s">
        <v>1517</v>
      </c>
      <c r="F1777" s="67" t="s">
        <v>101</v>
      </c>
      <c r="G1777" s="68">
        <v>7</v>
      </c>
      <c r="H1777" s="68">
        <v>1</v>
      </c>
      <c r="I1777" s="69">
        <v>7</v>
      </c>
      <c r="J1777" s="69">
        <v>2.62</v>
      </c>
      <c r="K1777" s="69">
        <v>4.1399999999999997</v>
      </c>
      <c r="L1777" s="69">
        <v>47.32</v>
      </c>
      <c r="M1777" s="69">
        <v>47.32</v>
      </c>
      <c r="N1777" s="40"/>
    </row>
    <row r="1778" spans="1:14" x14ac:dyDescent="0.25">
      <c r="A1778" s="47" t="s">
        <v>4996</v>
      </c>
      <c r="B1778" s="63" t="s">
        <v>2528</v>
      </c>
      <c r="C1778" s="64" t="s">
        <v>104</v>
      </c>
      <c r="D1778" s="65">
        <v>82003</v>
      </c>
      <c r="E1778" s="66" t="s">
        <v>1519</v>
      </c>
      <c r="F1778" s="67" t="s">
        <v>101</v>
      </c>
      <c r="G1778" s="68">
        <v>6</v>
      </c>
      <c r="H1778" s="68">
        <v>1</v>
      </c>
      <c r="I1778" s="69">
        <v>6</v>
      </c>
      <c r="J1778" s="69">
        <v>5.27</v>
      </c>
      <c r="K1778" s="69">
        <v>5.33</v>
      </c>
      <c r="L1778" s="69">
        <v>63.6</v>
      </c>
      <c r="M1778" s="69">
        <v>63.6</v>
      </c>
      <c r="N1778" s="40"/>
    </row>
    <row r="1779" spans="1:14" x14ac:dyDescent="0.25">
      <c r="A1779" s="47" t="s">
        <v>4997</v>
      </c>
      <c r="B1779" s="63" t="s">
        <v>2529</v>
      </c>
      <c r="C1779" s="64" t="s">
        <v>104</v>
      </c>
      <c r="D1779" s="65">
        <v>82004</v>
      </c>
      <c r="E1779" s="66" t="s">
        <v>1829</v>
      </c>
      <c r="F1779" s="67" t="s">
        <v>101</v>
      </c>
      <c r="G1779" s="68">
        <v>4</v>
      </c>
      <c r="H1779" s="68">
        <v>1</v>
      </c>
      <c r="I1779" s="69">
        <v>4</v>
      </c>
      <c r="J1779" s="69">
        <v>5.78</v>
      </c>
      <c r="K1779" s="69">
        <v>6.81</v>
      </c>
      <c r="L1779" s="69">
        <v>50.36</v>
      </c>
      <c r="M1779" s="69">
        <v>50.36</v>
      </c>
      <c r="N1779" s="40"/>
    </row>
    <row r="1780" spans="1:14" x14ac:dyDescent="0.25">
      <c r="A1780" s="47" t="s">
        <v>4998</v>
      </c>
      <c r="B1780" s="78" t="s">
        <v>2530</v>
      </c>
      <c r="C1780" s="79"/>
      <c r="D1780" s="79"/>
      <c r="E1780" s="80" t="s">
        <v>559</v>
      </c>
      <c r="F1780" s="79"/>
      <c r="G1780" s="81"/>
      <c r="H1780" s="81"/>
      <c r="I1780" s="81"/>
      <c r="J1780" s="81"/>
      <c r="K1780" s="81"/>
      <c r="L1780" s="82">
        <v>189.84</v>
      </c>
      <c r="M1780" s="82">
        <v>189.84</v>
      </c>
      <c r="N1780" s="40"/>
    </row>
    <row r="1781" spans="1:14" x14ac:dyDescent="0.25">
      <c r="A1781" s="47" t="s">
        <v>4999</v>
      </c>
      <c r="B1781" s="63" t="s">
        <v>2531</v>
      </c>
      <c r="C1781" s="64" t="s">
        <v>104</v>
      </c>
      <c r="D1781" s="65">
        <v>82230</v>
      </c>
      <c r="E1781" s="66" t="s">
        <v>1170</v>
      </c>
      <c r="F1781" s="67" t="s">
        <v>101</v>
      </c>
      <c r="G1781" s="68">
        <v>5</v>
      </c>
      <c r="H1781" s="68">
        <v>1</v>
      </c>
      <c r="I1781" s="69">
        <v>5</v>
      </c>
      <c r="J1781" s="69">
        <v>4.17</v>
      </c>
      <c r="K1781" s="69">
        <v>8.6</v>
      </c>
      <c r="L1781" s="69">
        <v>63.85</v>
      </c>
      <c r="M1781" s="69">
        <v>63.85</v>
      </c>
      <c r="N1781" s="40"/>
    </row>
    <row r="1782" spans="1:14" x14ac:dyDescent="0.25">
      <c r="A1782" s="47" t="s">
        <v>5000</v>
      </c>
      <c r="B1782" s="63" t="s">
        <v>2532</v>
      </c>
      <c r="C1782" s="64" t="s">
        <v>104</v>
      </c>
      <c r="D1782" s="65">
        <v>82231</v>
      </c>
      <c r="E1782" s="66" t="s">
        <v>1523</v>
      </c>
      <c r="F1782" s="67" t="s">
        <v>101</v>
      </c>
      <c r="G1782" s="68">
        <v>2</v>
      </c>
      <c r="H1782" s="68">
        <v>1</v>
      </c>
      <c r="I1782" s="69">
        <v>2</v>
      </c>
      <c r="J1782" s="69">
        <v>7.93</v>
      </c>
      <c r="K1782" s="69">
        <v>10.97</v>
      </c>
      <c r="L1782" s="69">
        <v>37.799999999999997</v>
      </c>
      <c r="M1782" s="69">
        <v>37.799999999999997</v>
      </c>
      <c r="N1782" s="40"/>
    </row>
    <row r="1783" spans="1:14" x14ac:dyDescent="0.25">
      <c r="A1783" s="47" t="s">
        <v>5001</v>
      </c>
      <c r="B1783" s="63" t="s">
        <v>2533</v>
      </c>
      <c r="C1783" s="64" t="s">
        <v>104</v>
      </c>
      <c r="D1783" s="65">
        <v>82232</v>
      </c>
      <c r="E1783" s="66" t="s">
        <v>2534</v>
      </c>
      <c r="F1783" s="67" t="s">
        <v>101</v>
      </c>
      <c r="G1783" s="68">
        <v>1</v>
      </c>
      <c r="H1783" s="68">
        <v>1</v>
      </c>
      <c r="I1783" s="69">
        <v>1</v>
      </c>
      <c r="J1783" s="69">
        <v>8.7200000000000006</v>
      </c>
      <c r="K1783" s="69">
        <v>10.97</v>
      </c>
      <c r="L1783" s="69">
        <v>19.690000000000001</v>
      </c>
      <c r="M1783" s="69">
        <v>19.690000000000001</v>
      </c>
      <c r="N1783" s="40"/>
    </row>
    <row r="1784" spans="1:14" x14ac:dyDescent="0.25">
      <c r="A1784" s="47" t="s">
        <v>5002</v>
      </c>
      <c r="B1784" s="63" t="s">
        <v>2535</v>
      </c>
      <c r="C1784" s="64" t="s">
        <v>104</v>
      </c>
      <c r="D1784" s="65">
        <v>82234</v>
      </c>
      <c r="E1784" s="66" t="s">
        <v>2536</v>
      </c>
      <c r="F1784" s="67" t="s">
        <v>101</v>
      </c>
      <c r="G1784" s="68">
        <v>2</v>
      </c>
      <c r="H1784" s="68">
        <v>1</v>
      </c>
      <c r="I1784" s="69">
        <v>2</v>
      </c>
      <c r="J1784" s="69">
        <v>11.63</v>
      </c>
      <c r="K1784" s="69">
        <v>13.64</v>
      </c>
      <c r="L1784" s="69">
        <v>50.54</v>
      </c>
      <c r="M1784" s="69">
        <v>50.54</v>
      </c>
      <c r="N1784" s="40"/>
    </row>
    <row r="1785" spans="1:14" x14ac:dyDescent="0.25">
      <c r="A1785" s="47" t="s">
        <v>5003</v>
      </c>
      <c r="B1785" s="63" t="s">
        <v>2537</v>
      </c>
      <c r="C1785" s="64" t="s">
        <v>104</v>
      </c>
      <c r="D1785" s="65">
        <v>81404</v>
      </c>
      <c r="E1785" s="66" t="s">
        <v>1494</v>
      </c>
      <c r="F1785" s="67" t="s">
        <v>101</v>
      </c>
      <c r="G1785" s="68">
        <v>1</v>
      </c>
      <c r="H1785" s="68">
        <v>1</v>
      </c>
      <c r="I1785" s="69">
        <v>1</v>
      </c>
      <c r="J1785" s="69">
        <v>9.07</v>
      </c>
      <c r="K1785" s="69">
        <v>8.89</v>
      </c>
      <c r="L1785" s="69">
        <v>17.96</v>
      </c>
      <c r="M1785" s="69">
        <v>17.96</v>
      </c>
      <c r="N1785" s="40"/>
    </row>
    <row r="1786" spans="1:14" x14ac:dyDescent="0.25">
      <c r="A1786" s="47" t="s">
        <v>5004</v>
      </c>
      <c r="B1786" s="78" t="s">
        <v>2538</v>
      </c>
      <c r="C1786" s="79"/>
      <c r="D1786" s="79"/>
      <c r="E1786" s="80" t="s">
        <v>1172</v>
      </c>
      <c r="F1786" s="79"/>
      <c r="G1786" s="81"/>
      <c r="H1786" s="81"/>
      <c r="I1786" s="81"/>
      <c r="J1786" s="81"/>
      <c r="K1786" s="81"/>
      <c r="L1786" s="82">
        <v>2013.9</v>
      </c>
      <c r="M1786" s="82">
        <v>2013.9</v>
      </c>
      <c r="N1786" s="40"/>
    </row>
    <row r="1787" spans="1:14" x14ac:dyDescent="0.25">
      <c r="A1787" s="47" t="s">
        <v>5005</v>
      </c>
      <c r="B1787" s="63" t="s">
        <v>2539</v>
      </c>
      <c r="C1787" s="64" t="s">
        <v>104</v>
      </c>
      <c r="D1787" s="65">
        <v>82301</v>
      </c>
      <c r="E1787" s="66" t="s">
        <v>1174</v>
      </c>
      <c r="F1787" s="67" t="s">
        <v>123</v>
      </c>
      <c r="G1787" s="68">
        <v>12</v>
      </c>
      <c r="H1787" s="68">
        <v>1</v>
      </c>
      <c r="I1787" s="69">
        <v>12</v>
      </c>
      <c r="J1787" s="69">
        <v>5.53</v>
      </c>
      <c r="K1787" s="69">
        <v>7.11</v>
      </c>
      <c r="L1787" s="69">
        <v>151.68</v>
      </c>
      <c r="M1787" s="69">
        <v>151.68</v>
      </c>
      <c r="N1787" s="40"/>
    </row>
    <row r="1788" spans="1:14" ht="24" x14ac:dyDescent="0.3">
      <c r="A1788" s="47" t="s">
        <v>5006</v>
      </c>
      <c r="B1788" s="63" t="s">
        <v>2540</v>
      </c>
      <c r="C1788" s="64" t="s">
        <v>170</v>
      </c>
      <c r="D1788" s="65">
        <v>89798</v>
      </c>
      <c r="E1788" s="66" t="s">
        <v>1176</v>
      </c>
      <c r="F1788" s="67" t="s">
        <v>123</v>
      </c>
      <c r="G1788" s="68">
        <v>42</v>
      </c>
      <c r="H1788" s="68">
        <v>1</v>
      </c>
      <c r="I1788" s="69">
        <v>42</v>
      </c>
      <c r="J1788" s="69">
        <v>10.57</v>
      </c>
      <c r="K1788" s="69">
        <v>1.18</v>
      </c>
      <c r="L1788" s="69">
        <v>493.5</v>
      </c>
      <c r="M1788" s="69">
        <v>493.5</v>
      </c>
      <c r="N1788" s="41"/>
    </row>
    <row r="1789" spans="1:14" ht="24" x14ac:dyDescent="0.3">
      <c r="A1789" s="47" t="s">
        <v>5007</v>
      </c>
      <c r="B1789" s="63" t="s">
        <v>2541</v>
      </c>
      <c r="C1789" s="64" t="s">
        <v>170</v>
      </c>
      <c r="D1789" s="65">
        <v>89799</v>
      </c>
      <c r="E1789" s="66" t="s">
        <v>1528</v>
      </c>
      <c r="F1789" s="67" t="s">
        <v>123</v>
      </c>
      <c r="G1789" s="68">
        <v>36</v>
      </c>
      <c r="H1789" s="68">
        <v>1</v>
      </c>
      <c r="I1789" s="69">
        <v>36</v>
      </c>
      <c r="J1789" s="69">
        <v>14.72</v>
      </c>
      <c r="K1789" s="69">
        <v>4.4000000000000004</v>
      </c>
      <c r="L1789" s="69">
        <v>688.32</v>
      </c>
      <c r="M1789" s="69">
        <v>688.32</v>
      </c>
      <c r="N1789" s="41"/>
    </row>
    <row r="1790" spans="1:14" x14ac:dyDescent="0.25">
      <c r="A1790" s="47" t="s">
        <v>5008</v>
      </c>
      <c r="B1790" s="63" t="s">
        <v>2542</v>
      </c>
      <c r="C1790" s="64" t="s">
        <v>104</v>
      </c>
      <c r="D1790" s="65">
        <v>82304</v>
      </c>
      <c r="E1790" s="66" t="s">
        <v>1178</v>
      </c>
      <c r="F1790" s="67" t="s">
        <v>123</v>
      </c>
      <c r="G1790" s="68">
        <v>24</v>
      </c>
      <c r="H1790" s="68">
        <v>1</v>
      </c>
      <c r="I1790" s="69">
        <v>24</v>
      </c>
      <c r="J1790" s="69">
        <v>12.93</v>
      </c>
      <c r="K1790" s="69">
        <v>15.42</v>
      </c>
      <c r="L1790" s="69">
        <v>680.4</v>
      </c>
      <c r="M1790" s="69">
        <v>680.4</v>
      </c>
      <c r="N1790" s="40"/>
    </row>
    <row r="1791" spans="1:14" x14ac:dyDescent="0.25">
      <c r="A1791" s="47" t="s">
        <v>5009</v>
      </c>
      <c r="B1791" s="72" t="s">
        <v>2543</v>
      </c>
      <c r="C1791" s="73"/>
      <c r="D1791" s="73"/>
      <c r="E1791" s="74" t="s">
        <v>1180</v>
      </c>
      <c r="F1791" s="73"/>
      <c r="G1791" s="75"/>
      <c r="H1791" s="75"/>
      <c r="I1791" s="75"/>
      <c r="J1791" s="75"/>
      <c r="K1791" s="75"/>
      <c r="L1791" s="76">
        <v>1723.54</v>
      </c>
      <c r="M1791" s="76">
        <v>1723.54</v>
      </c>
      <c r="N1791" s="40"/>
    </row>
    <row r="1792" spans="1:14" x14ac:dyDescent="0.25">
      <c r="A1792" s="47" t="s">
        <v>5010</v>
      </c>
      <c r="B1792" s="63" t="s">
        <v>2544</v>
      </c>
      <c r="C1792" s="64" t="s">
        <v>104</v>
      </c>
      <c r="D1792" s="65">
        <v>81885</v>
      </c>
      <c r="E1792" s="66" t="s">
        <v>1182</v>
      </c>
      <c r="F1792" s="67" t="s">
        <v>101</v>
      </c>
      <c r="G1792" s="68">
        <v>2</v>
      </c>
      <c r="H1792" s="68">
        <v>1</v>
      </c>
      <c r="I1792" s="69">
        <v>2</v>
      </c>
      <c r="J1792" s="69">
        <v>8.24</v>
      </c>
      <c r="K1792" s="69">
        <v>2.0699999999999998</v>
      </c>
      <c r="L1792" s="69">
        <v>20.62</v>
      </c>
      <c r="M1792" s="69">
        <v>20.62</v>
      </c>
      <c r="N1792" s="40"/>
    </row>
    <row r="1793" spans="1:14" x14ac:dyDescent="0.3">
      <c r="A1793" s="47" t="s">
        <v>5011</v>
      </c>
      <c r="B1793" s="63" t="s">
        <v>2545</v>
      </c>
      <c r="C1793" s="64" t="s">
        <v>270</v>
      </c>
      <c r="D1793" s="77" t="s">
        <v>2546</v>
      </c>
      <c r="E1793" s="66" t="s">
        <v>2547</v>
      </c>
      <c r="F1793" s="67" t="s">
        <v>101</v>
      </c>
      <c r="G1793" s="68">
        <v>2</v>
      </c>
      <c r="H1793" s="68">
        <v>1</v>
      </c>
      <c r="I1793" s="69">
        <v>2</v>
      </c>
      <c r="J1793" s="69">
        <v>15.73</v>
      </c>
      <c r="K1793" s="69">
        <v>2.0699999999999998</v>
      </c>
      <c r="L1793" s="69">
        <v>35.6</v>
      </c>
      <c r="M1793" s="69">
        <v>35.6</v>
      </c>
      <c r="N1793" s="41"/>
    </row>
    <row r="1794" spans="1:14" x14ac:dyDescent="0.25">
      <c r="A1794" s="47" t="s">
        <v>5012</v>
      </c>
      <c r="B1794" s="63" t="s">
        <v>2548</v>
      </c>
      <c r="C1794" s="64" t="s">
        <v>104</v>
      </c>
      <c r="D1794" s="65">
        <v>81825</v>
      </c>
      <c r="E1794" s="66" t="s">
        <v>593</v>
      </c>
      <c r="F1794" s="67" t="s">
        <v>101</v>
      </c>
      <c r="G1794" s="68">
        <v>4</v>
      </c>
      <c r="H1794" s="68">
        <v>1</v>
      </c>
      <c r="I1794" s="69">
        <v>4</v>
      </c>
      <c r="J1794" s="69">
        <v>133.65</v>
      </c>
      <c r="K1794" s="69">
        <v>213.61</v>
      </c>
      <c r="L1794" s="69">
        <v>1389.04</v>
      </c>
      <c r="M1794" s="69">
        <v>1389.04</v>
      </c>
      <c r="N1794" s="40"/>
    </row>
    <row r="1795" spans="1:14" x14ac:dyDescent="0.3">
      <c r="A1795" s="47" t="s">
        <v>5013</v>
      </c>
      <c r="B1795" s="63" t="s">
        <v>2549</v>
      </c>
      <c r="C1795" s="64" t="s">
        <v>104</v>
      </c>
      <c r="D1795" s="65">
        <v>81826</v>
      </c>
      <c r="E1795" s="66" t="s">
        <v>1185</v>
      </c>
      <c r="F1795" s="67" t="s">
        <v>101</v>
      </c>
      <c r="G1795" s="68">
        <v>4</v>
      </c>
      <c r="H1795" s="68">
        <v>1</v>
      </c>
      <c r="I1795" s="69">
        <v>4</v>
      </c>
      <c r="J1795" s="69">
        <v>57.52</v>
      </c>
      <c r="K1795" s="69">
        <v>12.05</v>
      </c>
      <c r="L1795" s="69">
        <v>278.27999999999997</v>
      </c>
      <c r="M1795" s="69">
        <v>278.27999999999997</v>
      </c>
      <c r="N1795" s="41"/>
    </row>
    <row r="1796" spans="1:14" x14ac:dyDescent="0.25">
      <c r="A1796" s="47" t="s">
        <v>5014</v>
      </c>
      <c r="B1796" s="57" t="s">
        <v>2550</v>
      </c>
      <c r="C1796" s="60"/>
      <c r="D1796" s="60"/>
      <c r="E1796" s="59" t="s">
        <v>36</v>
      </c>
      <c r="F1796" s="60"/>
      <c r="G1796" s="61"/>
      <c r="H1796" s="61"/>
      <c r="I1796" s="61"/>
      <c r="J1796" s="61"/>
      <c r="K1796" s="61"/>
      <c r="L1796" s="62">
        <v>18410.2</v>
      </c>
      <c r="M1796" s="62">
        <v>18410.2</v>
      </c>
      <c r="N1796" s="40"/>
    </row>
    <row r="1797" spans="1:14" x14ac:dyDescent="0.3">
      <c r="A1797" s="47" t="s">
        <v>5015</v>
      </c>
      <c r="B1797" s="63" t="s">
        <v>2551</v>
      </c>
      <c r="C1797" s="64" t="s">
        <v>104</v>
      </c>
      <c r="D1797" s="65">
        <v>100160</v>
      </c>
      <c r="E1797" s="66" t="s">
        <v>1190</v>
      </c>
      <c r="F1797" s="67" t="s">
        <v>106</v>
      </c>
      <c r="G1797" s="68">
        <v>320.16000000000003</v>
      </c>
      <c r="H1797" s="68">
        <v>1</v>
      </c>
      <c r="I1797" s="69">
        <v>320.16000000000003</v>
      </c>
      <c r="J1797" s="69">
        <v>19.62</v>
      </c>
      <c r="K1797" s="69">
        <v>22.08</v>
      </c>
      <c r="L1797" s="69">
        <v>13350.67</v>
      </c>
      <c r="M1797" s="69">
        <v>13350.67</v>
      </c>
      <c r="N1797" s="41"/>
    </row>
    <row r="1798" spans="1:14" ht="24" x14ac:dyDescent="0.3">
      <c r="A1798" s="47" t="s">
        <v>5016</v>
      </c>
      <c r="B1798" s="63" t="s">
        <v>2552</v>
      </c>
      <c r="C1798" s="64" t="s">
        <v>170</v>
      </c>
      <c r="D1798" s="65">
        <v>101965</v>
      </c>
      <c r="E1798" s="70" t="s">
        <v>3195</v>
      </c>
      <c r="F1798" s="67" t="s">
        <v>123</v>
      </c>
      <c r="G1798" s="68">
        <v>55.52</v>
      </c>
      <c r="H1798" s="68">
        <v>1</v>
      </c>
      <c r="I1798" s="69">
        <v>55.52</v>
      </c>
      <c r="J1798" s="69">
        <v>75.5</v>
      </c>
      <c r="K1798" s="69">
        <v>15.63</v>
      </c>
      <c r="L1798" s="69">
        <v>5059.53</v>
      </c>
      <c r="M1798" s="69">
        <v>5059.53</v>
      </c>
      <c r="N1798" s="41"/>
    </row>
    <row r="1799" spans="1:14" x14ac:dyDescent="0.25">
      <c r="A1799" s="47" t="s">
        <v>5017</v>
      </c>
      <c r="B1799" s="57" t="s">
        <v>2553</v>
      </c>
      <c r="C1799" s="60"/>
      <c r="D1799" s="60"/>
      <c r="E1799" s="59" t="s">
        <v>38</v>
      </c>
      <c r="F1799" s="60"/>
      <c r="G1799" s="61"/>
      <c r="H1799" s="61"/>
      <c r="I1799" s="61"/>
      <c r="J1799" s="61"/>
      <c r="K1799" s="61"/>
      <c r="L1799" s="62">
        <v>5926</v>
      </c>
      <c r="M1799" s="62">
        <v>5926</v>
      </c>
      <c r="N1799" s="40"/>
    </row>
    <row r="1800" spans="1:14" x14ac:dyDescent="0.25">
      <c r="A1800" s="47" t="s">
        <v>5018</v>
      </c>
      <c r="B1800" s="63" t="s">
        <v>2554</v>
      </c>
      <c r="C1800" s="64" t="s">
        <v>104</v>
      </c>
      <c r="D1800" s="65">
        <v>120902</v>
      </c>
      <c r="E1800" s="66" t="s">
        <v>1195</v>
      </c>
      <c r="F1800" s="67" t="s">
        <v>106</v>
      </c>
      <c r="G1800" s="68">
        <v>210.59</v>
      </c>
      <c r="H1800" s="68">
        <v>1</v>
      </c>
      <c r="I1800" s="69">
        <v>210.59</v>
      </c>
      <c r="J1800" s="69">
        <v>10.95</v>
      </c>
      <c r="K1800" s="69">
        <v>17.190000000000001</v>
      </c>
      <c r="L1800" s="69">
        <v>5926</v>
      </c>
      <c r="M1800" s="69">
        <v>5926</v>
      </c>
      <c r="N1800" s="40"/>
    </row>
    <row r="1801" spans="1:14" x14ac:dyDescent="0.25">
      <c r="A1801" s="47" t="s">
        <v>5019</v>
      </c>
      <c r="B1801" s="57" t="s">
        <v>2555</v>
      </c>
      <c r="C1801" s="60"/>
      <c r="D1801" s="60"/>
      <c r="E1801" s="59" t="s">
        <v>40</v>
      </c>
      <c r="F1801" s="60"/>
      <c r="G1801" s="61"/>
      <c r="H1801" s="61"/>
      <c r="I1801" s="61"/>
      <c r="J1801" s="61"/>
      <c r="K1801" s="61"/>
      <c r="L1801" s="62">
        <v>87209.73</v>
      </c>
      <c r="M1801" s="62">
        <v>87209.73</v>
      </c>
      <c r="N1801" s="40"/>
    </row>
    <row r="1802" spans="1:14" x14ac:dyDescent="0.25">
      <c r="A1802" s="47" t="s">
        <v>5020</v>
      </c>
      <c r="B1802" s="72" t="s">
        <v>2556</v>
      </c>
      <c r="C1802" s="73"/>
      <c r="D1802" s="73"/>
      <c r="E1802" s="74" t="s">
        <v>1198</v>
      </c>
      <c r="F1802" s="73"/>
      <c r="G1802" s="75"/>
      <c r="H1802" s="75"/>
      <c r="I1802" s="75"/>
      <c r="J1802" s="75"/>
      <c r="K1802" s="75"/>
      <c r="L1802" s="76">
        <v>87209.73</v>
      </c>
      <c r="M1802" s="76">
        <v>87209.73</v>
      </c>
      <c r="N1802" s="40"/>
    </row>
    <row r="1803" spans="1:14" ht="36" x14ac:dyDescent="0.3">
      <c r="A1803" s="47" t="s">
        <v>5021</v>
      </c>
      <c r="B1803" s="83" t="s">
        <v>5507</v>
      </c>
      <c r="C1803" s="64" t="s">
        <v>170</v>
      </c>
      <c r="D1803" s="65">
        <v>100775</v>
      </c>
      <c r="E1803" s="70" t="s">
        <v>1200</v>
      </c>
      <c r="F1803" s="84" t="s">
        <v>795</v>
      </c>
      <c r="G1803" s="68">
        <v>6498.49</v>
      </c>
      <c r="H1803" s="68">
        <v>1</v>
      </c>
      <c r="I1803" s="85">
        <v>6498.49</v>
      </c>
      <c r="J1803" s="69">
        <v>12.77</v>
      </c>
      <c r="K1803" s="69">
        <v>0.65</v>
      </c>
      <c r="L1803" s="69">
        <v>87209.73</v>
      </c>
      <c r="M1803" s="69">
        <v>87209.73</v>
      </c>
      <c r="N1803" s="42"/>
    </row>
    <row r="1804" spans="1:14" x14ac:dyDescent="0.25">
      <c r="A1804" s="47" t="s">
        <v>5022</v>
      </c>
      <c r="B1804" s="57" t="s">
        <v>2557</v>
      </c>
      <c r="C1804" s="60"/>
      <c r="D1804" s="60"/>
      <c r="E1804" s="59" t="s">
        <v>42</v>
      </c>
      <c r="F1804" s="60"/>
      <c r="G1804" s="61"/>
      <c r="H1804" s="61"/>
      <c r="I1804" s="61"/>
      <c r="J1804" s="61"/>
      <c r="K1804" s="61"/>
      <c r="L1804" s="62">
        <v>18618.190000000002</v>
      </c>
      <c r="M1804" s="62">
        <v>18618.190000000002</v>
      </c>
      <c r="N1804" s="40"/>
    </row>
    <row r="1805" spans="1:14" ht="24" x14ac:dyDescent="0.3">
      <c r="A1805" s="47" t="s">
        <v>5023</v>
      </c>
      <c r="B1805" s="63" t="s">
        <v>2558</v>
      </c>
      <c r="C1805" s="64" t="s">
        <v>170</v>
      </c>
      <c r="D1805" s="65">
        <v>94442</v>
      </c>
      <c r="E1805" s="70" t="s">
        <v>3196</v>
      </c>
      <c r="F1805" s="67" t="s">
        <v>106</v>
      </c>
      <c r="G1805" s="68">
        <v>492.22</v>
      </c>
      <c r="H1805" s="68">
        <v>1</v>
      </c>
      <c r="I1805" s="69">
        <v>492.22</v>
      </c>
      <c r="J1805" s="69">
        <v>28.73</v>
      </c>
      <c r="K1805" s="69">
        <v>4.75</v>
      </c>
      <c r="L1805" s="69">
        <v>16479.52</v>
      </c>
      <c r="M1805" s="69">
        <v>16479.52</v>
      </c>
      <c r="N1805" s="41"/>
    </row>
    <row r="1806" spans="1:14" ht="24" x14ac:dyDescent="0.3">
      <c r="A1806" s="47" t="s">
        <v>5024</v>
      </c>
      <c r="B1806" s="63" t="s">
        <v>2559</v>
      </c>
      <c r="C1806" s="64" t="s">
        <v>170</v>
      </c>
      <c r="D1806" s="65">
        <v>94221</v>
      </c>
      <c r="E1806" s="66" t="s">
        <v>1207</v>
      </c>
      <c r="F1806" s="67" t="s">
        <v>123</v>
      </c>
      <c r="G1806" s="68">
        <v>37.950000000000003</v>
      </c>
      <c r="H1806" s="68">
        <v>1</v>
      </c>
      <c r="I1806" s="69">
        <v>37.950000000000003</v>
      </c>
      <c r="J1806" s="69">
        <v>17.21</v>
      </c>
      <c r="K1806" s="69">
        <v>6</v>
      </c>
      <c r="L1806" s="69">
        <v>880.81</v>
      </c>
      <c r="M1806" s="69">
        <v>880.81</v>
      </c>
      <c r="N1806" s="41"/>
    </row>
    <row r="1807" spans="1:14" x14ac:dyDescent="0.25">
      <c r="A1807" s="47" t="s">
        <v>5025</v>
      </c>
      <c r="B1807" s="63" t="s">
        <v>2560</v>
      </c>
      <c r="C1807" s="64" t="s">
        <v>104</v>
      </c>
      <c r="D1807" s="65">
        <v>160403</v>
      </c>
      <c r="E1807" s="66" t="s">
        <v>1209</v>
      </c>
      <c r="F1807" s="67" t="s">
        <v>123</v>
      </c>
      <c r="G1807" s="68">
        <v>25</v>
      </c>
      <c r="H1807" s="68">
        <v>1</v>
      </c>
      <c r="I1807" s="69">
        <v>25</v>
      </c>
      <c r="J1807" s="69">
        <v>8.6199999999999992</v>
      </c>
      <c r="K1807" s="69">
        <v>8.52</v>
      </c>
      <c r="L1807" s="69">
        <v>428.5</v>
      </c>
      <c r="M1807" s="69">
        <v>428.5</v>
      </c>
      <c r="N1807" s="40"/>
    </row>
    <row r="1808" spans="1:14" x14ac:dyDescent="0.25">
      <c r="A1808" s="47" t="s">
        <v>5026</v>
      </c>
      <c r="B1808" s="63" t="s">
        <v>2561</v>
      </c>
      <c r="C1808" s="64" t="s">
        <v>104</v>
      </c>
      <c r="D1808" s="65">
        <v>160404</v>
      </c>
      <c r="E1808" s="66" t="s">
        <v>1211</v>
      </c>
      <c r="F1808" s="67" t="s">
        <v>123</v>
      </c>
      <c r="G1808" s="68">
        <v>75.88</v>
      </c>
      <c r="H1808" s="68">
        <v>1</v>
      </c>
      <c r="I1808" s="69">
        <v>75.88</v>
      </c>
      <c r="J1808" s="69">
        <v>0.41</v>
      </c>
      <c r="K1808" s="69">
        <v>10.52</v>
      </c>
      <c r="L1808" s="69">
        <v>829.36</v>
      </c>
      <c r="M1808" s="69">
        <v>829.36</v>
      </c>
      <c r="N1808" s="40"/>
    </row>
    <row r="1809" spans="1:14" x14ac:dyDescent="0.25">
      <c r="A1809" s="47" t="s">
        <v>5027</v>
      </c>
      <c r="B1809" s="57" t="s">
        <v>2562</v>
      </c>
      <c r="C1809" s="60"/>
      <c r="D1809" s="60"/>
      <c r="E1809" s="59" t="s">
        <v>44</v>
      </c>
      <c r="F1809" s="60"/>
      <c r="G1809" s="61"/>
      <c r="H1809" s="61"/>
      <c r="I1809" s="61"/>
      <c r="J1809" s="61"/>
      <c r="K1809" s="61"/>
      <c r="L1809" s="62">
        <v>44868.51</v>
      </c>
      <c r="M1809" s="62">
        <v>44868.51</v>
      </c>
      <c r="N1809" s="40"/>
    </row>
    <row r="1810" spans="1:14" x14ac:dyDescent="0.25">
      <c r="A1810" s="47" t="s">
        <v>5028</v>
      </c>
      <c r="B1810" s="63" t="s">
        <v>2563</v>
      </c>
      <c r="C1810" s="64" t="s">
        <v>104</v>
      </c>
      <c r="D1810" s="65">
        <v>180404</v>
      </c>
      <c r="E1810" s="66" t="s">
        <v>1216</v>
      </c>
      <c r="F1810" s="67" t="s">
        <v>106</v>
      </c>
      <c r="G1810" s="68">
        <v>22.93</v>
      </c>
      <c r="H1810" s="68">
        <v>1</v>
      </c>
      <c r="I1810" s="69">
        <v>22.93</v>
      </c>
      <c r="J1810" s="69">
        <v>323.27</v>
      </c>
      <c r="K1810" s="69">
        <v>38.56</v>
      </c>
      <c r="L1810" s="69">
        <v>8296.76</v>
      </c>
      <c r="M1810" s="69">
        <v>8296.76</v>
      </c>
      <c r="N1810" s="40"/>
    </row>
    <row r="1811" spans="1:14" x14ac:dyDescent="0.25">
      <c r="A1811" s="47" t="s">
        <v>5029</v>
      </c>
      <c r="B1811" s="63" t="s">
        <v>2564</v>
      </c>
      <c r="C1811" s="64" t="s">
        <v>104</v>
      </c>
      <c r="D1811" s="65">
        <v>180401</v>
      </c>
      <c r="E1811" s="66" t="s">
        <v>1218</v>
      </c>
      <c r="F1811" s="67" t="s">
        <v>106</v>
      </c>
      <c r="G1811" s="68">
        <v>46.2</v>
      </c>
      <c r="H1811" s="68">
        <v>1</v>
      </c>
      <c r="I1811" s="69">
        <v>46.2</v>
      </c>
      <c r="J1811" s="69">
        <v>194.88</v>
      </c>
      <c r="K1811" s="69">
        <v>38.56</v>
      </c>
      <c r="L1811" s="69">
        <v>10784.92</v>
      </c>
      <c r="M1811" s="69">
        <v>10784.92</v>
      </c>
      <c r="N1811" s="40"/>
    </row>
    <row r="1812" spans="1:14" x14ac:dyDescent="0.25">
      <c r="A1812" s="47" t="s">
        <v>5030</v>
      </c>
      <c r="B1812" s="63" t="s">
        <v>2565</v>
      </c>
      <c r="C1812" s="64" t="s">
        <v>104</v>
      </c>
      <c r="D1812" s="65">
        <v>180208</v>
      </c>
      <c r="E1812" s="66" t="s">
        <v>1214</v>
      </c>
      <c r="F1812" s="67" t="s">
        <v>106</v>
      </c>
      <c r="G1812" s="68">
        <v>14.4</v>
      </c>
      <c r="H1812" s="68">
        <v>1</v>
      </c>
      <c r="I1812" s="69">
        <v>14.4</v>
      </c>
      <c r="J1812" s="69">
        <v>207.83</v>
      </c>
      <c r="K1812" s="69">
        <v>30.54</v>
      </c>
      <c r="L1812" s="69">
        <v>3432.52</v>
      </c>
      <c r="M1812" s="69">
        <v>3432.52</v>
      </c>
      <c r="N1812" s="40"/>
    </row>
    <row r="1813" spans="1:14" x14ac:dyDescent="0.25">
      <c r="A1813" s="47" t="s">
        <v>5031</v>
      </c>
      <c r="B1813" s="63" t="s">
        <v>2566</v>
      </c>
      <c r="C1813" s="64" t="s">
        <v>104</v>
      </c>
      <c r="D1813" s="65">
        <v>180501</v>
      </c>
      <c r="E1813" s="66" t="s">
        <v>1220</v>
      </c>
      <c r="F1813" s="67" t="s">
        <v>106</v>
      </c>
      <c r="G1813" s="68">
        <v>10.08</v>
      </c>
      <c r="H1813" s="68">
        <v>1</v>
      </c>
      <c r="I1813" s="69">
        <v>10.08</v>
      </c>
      <c r="J1813" s="69">
        <v>591.36</v>
      </c>
      <c r="K1813" s="69">
        <v>36.08</v>
      </c>
      <c r="L1813" s="69">
        <v>6324.59</v>
      </c>
      <c r="M1813" s="69">
        <v>6324.59</v>
      </c>
      <c r="N1813" s="40"/>
    </row>
    <row r="1814" spans="1:14" x14ac:dyDescent="0.3">
      <c r="A1814" s="47" t="s">
        <v>5032</v>
      </c>
      <c r="B1814" s="63" t="s">
        <v>2567</v>
      </c>
      <c r="C1814" s="64" t="s">
        <v>104</v>
      </c>
      <c r="D1814" s="65">
        <v>180509</v>
      </c>
      <c r="E1814" s="66" t="s">
        <v>2568</v>
      </c>
      <c r="F1814" s="67" t="s">
        <v>106</v>
      </c>
      <c r="G1814" s="68">
        <v>10.24</v>
      </c>
      <c r="H1814" s="68">
        <v>1</v>
      </c>
      <c r="I1814" s="69">
        <v>10.24</v>
      </c>
      <c r="J1814" s="69">
        <v>368.64</v>
      </c>
      <c r="K1814" s="69">
        <v>36.08</v>
      </c>
      <c r="L1814" s="69">
        <v>4144.33</v>
      </c>
      <c r="M1814" s="69">
        <v>4144.33</v>
      </c>
      <c r="N1814" s="41"/>
    </row>
    <row r="1815" spans="1:14" x14ac:dyDescent="0.25">
      <c r="A1815" s="47" t="s">
        <v>5033</v>
      </c>
      <c r="B1815" s="63" t="s">
        <v>2569</v>
      </c>
      <c r="C1815" s="64" t="s">
        <v>270</v>
      </c>
      <c r="D1815" s="77" t="s">
        <v>1551</v>
      </c>
      <c r="E1815" s="66" t="s">
        <v>1552</v>
      </c>
      <c r="F1815" s="67" t="s">
        <v>795</v>
      </c>
      <c r="G1815" s="68">
        <v>777.84</v>
      </c>
      <c r="H1815" s="68">
        <v>1</v>
      </c>
      <c r="I1815" s="69">
        <v>777.84</v>
      </c>
      <c r="J1815" s="69">
        <v>15.28</v>
      </c>
      <c r="K1815" s="69">
        <v>0</v>
      </c>
      <c r="L1815" s="69">
        <v>11885.39</v>
      </c>
      <c r="M1815" s="69">
        <v>11885.39</v>
      </c>
      <c r="N1815" s="40"/>
    </row>
    <row r="1816" spans="1:14" x14ac:dyDescent="0.25">
      <c r="A1816" s="47" t="s">
        <v>5034</v>
      </c>
      <c r="B1816" s="57" t="s">
        <v>2570</v>
      </c>
      <c r="C1816" s="60"/>
      <c r="D1816" s="60"/>
      <c r="E1816" s="59" t="s">
        <v>46</v>
      </c>
      <c r="F1816" s="60"/>
      <c r="G1816" s="61"/>
      <c r="H1816" s="61"/>
      <c r="I1816" s="61"/>
      <c r="J1816" s="61"/>
      <c r="K1816" s="61"/>
      <c r="L1816" s="62">
        <v>11800.49</v>
      </c>
      <c r="M1816" s="62">
        <v>11800.49</v>
      </c>
      <c r="N1816" s="40"/>
    </row>
    <row r="1817" spans="1:14" x14ac:dyDescent="0.25">
      <c r="A1817" s="47" t="s">
        <v>5035</v>
      </c>
      <c r="B1817" s="63" t="s">
        <v>2571</v>
      </c>
      <c r="C1817" s="64" t="s">
        <v>104</v>
      </c>
      <c r="D1817" s="65">
        <v>190102</v>
      </c>
      <c r="E1817" s="66" t="s">
        <v>1229</v>
      </c>
      <c r="F1817" s="67" t="s">
        <v>106</v>
      </c>
      <c r="G1817" s="68">
        <v>69.13</v>
      </c>
      <c r="H1817" s="68">
        <v>1</v>
      </c>
      <c r="I1817" s="69">
        <v>69.13</v>
      </c>
      <c r="J1817" s="69">
        <v>170.7</v>
      </c>
      <c r="K1817" s="69">
        <v>0</v>
      </c>
      <c r="L1817" s="69">
        <v>11800.49</v>
      </c>
      <c r="M1817" s="69">
        <v>11800.49</v>
      </c>
      <c r="N1817" s="40"/>
    </row>
    <row r="1818" spans="1:14" x14ac:dyDescent="0.25">
      <c r="A1818" s="47" t="s">
        <v>5036</v>
      </c>
      <c r="B1818" s="57" t="s">
        <v>2572</v>
      </c>
      <c r="C1818" s="60"/>
      <c r="D1818" s="60"/>
      <c r="E1818" s="59" t="s">
        <v>48</v>
      </c>
      <c r="F1818" s="60"/>
      <c r="G1818" s="61"/>
      <c r="H1818" s="61"/>
      <c r="I1818" s="61"/>
      <c r="J1818" s="61"/>
      <c r="K1818" s="61"/>
      <c r="L1818" s="62">
        <v>14109.550000000001</v>
      </c>
      <c r="M1818" s="62">
        <v>14109.550000000001</v>
      </c>
      <c r="N1818" s="40"/>
    </row>
    <row r="1819" spans="1:14" x14ac:dyDescent="0.25">
      <c r="A1819" s="47" t="s">
        <v>5037</v>
      </c>
      <c r="B1819" s="63" t="s">
        <v>2573</v>
      </c>
      <c r="C1819" s="64" t="s">
        <v>104</v>
      </c>
      <c r="D1819" s="65">
        <v>210102</v>
      </c>
      <c r="E1819" s="66" t="s">
        <v>825</v>
      </c>
      <c r="F1819" s="67" t="s">
        <v>106</v>
      </c>
      <c r="G1819" s="68">
        <v>482.38</v>
      </c>
      <c r="H1819" s="68">
        <v>1</v>
      </c>
      <c r="I1819" s="69">
        <v>482.38</v>
      </c>
      <c r="J1819" s="69">
        <v>2.98</v>
      </c>
      <c r="K1819" s="69">
        <v>0.96</v>
      </c>
      <c r="L1819" s="69">
        <v>1900.57</v>
      </c>
      <c r="M1819" s="69">
        <v>1900.57</v>
      </c>
      <c r="N1819" s="40"/>
    </row>
    <row r="1820" spans="1:14" x14ac:dyDescent="0.25">
      <c r="A1820" s="47" t="s">
        <v>5038</v>
      </c>
      <c r="B1820" s="63" t="s">
        <v>2574</v>
      </c>
      <c r="C1820" s="64" t="s">
        <v>104</v>
      </c>
      <c r="D1820" s="65">
        <v>200201</v>
      </c>
      <c r="E1820" s="66" t="s">
        <v>1234</v>
      </c>
      <c r="F1820" s="67" t="s">
        <v>106</v>
      </c>
      <c r="G1820" s="68">
        <v>99.26</v>
      </c>
      <c r="H1820" s="68">
        <v>1</v>
      </c>
      <c r="I1820" s="69">
        <v>99.26</v>
      </c>
      <c r="J1820" s="69">
        <v>7.88</v>
      </c>
      <c r="K1820" s="69">
        <v>10.98</v>
      </c>
      <c r="L1820" s="69">
        <v>1872.04</v>
      </c>
      <c r="M1820" s="69">
        <v>1872.04</v>
      </c>
      <c r="N1820" s="40"/>
    </row>
    <row r="1821" spans="1:14" x14ac:dyDescent="0.25">
      <c r="A1821" s="47" t="s">
        <v>5039</v>
      </c>
      <c r="B1821" s="63" t="s">
        <v>2575</v>
      </c>
      <c r="C1821" s="64" t="s">
        <v>104</v>
      </c>
      <c r="D1821" s="65">
        <v>200403</v>
      </c>
      <c r="E1821" s="66" t="s">
        <v>827</v>
      </c>
      <c r="F1821" s="67" t="s">
        <v>106</v>
      </c>
      <c r="G1821" s="68">
        <v>383.12</v>
      </c>
      <c r="H1821" s="68">
        <v>1</v>
      </c>
      <c r="I1821" s="69">
        <v>383.12</v>
      </c>
      <c r="J1821" s="69">
        <v>2.3199999999999998</v>
      </c>
      <c r="K1821" s="69">
        <v>11.93</v>
      </c>
      <c r="L1821" s="69">
        <v>5459.46</v>
      </c>
      <c r="M1821" s="69">
        <v>5459.46</v>
      </c>
      <c r="N1821" s="40"/>
    </row>
    <row r="1822" spans="1:14" ht="24" x14ac:dyDescent="0.3">
      <c r="A1822" s="47" t="s">
        <v>5040</v>
      </c>
      <c r="B1822" s="63" t="s">
        <v>2576</v>
      </c>
      <c r="C1822" s="64" t="s">
        <v>170</v>
      </c>
      <c r="D1822" s="65">
        <v>87273</v>
      </c>
      <c r="E1822" s="66" t="s">
        <v>1240</v>
      </c>
      <c r="F1822" s="67" t="s">
        <v>106</v>
      </c>
      <c r="G1822" s="68">
        <v>96.97</v>
      </c>
      <c r="H1822" s="68">
        <v>1</v>
      </c>
      <c r="I1822" s="69">
        <v>96.97</v>
      </c>
      <c r="J1822" s="69">
        <v>32.67</v>
      </c>
      <c r="K1822" s="69">
        <v>15.99</v>
      </c>
      <c r="L1822" s="69">
        <v>4718.5600000000004</v>
      </c>
      <c r="M1822" s="69">
        <v>4718.5600000000004</v>
      </c>
      <c r="N1822" s="41"/>
    </row>
    <row r="1823" spans="1:14" x14ac:dyDescent="0.25">
      <c r="A1823" s="47" t="s">
        <v>5041</v>
      </c>
      <c r="B1823" s="63" t="s">
        <v>2577</v>
      </c>
      <c r="C1823" s="64" t="s">
        <v>104</v>
      </c>
      <c r="D1823" s="65">
        <v>201302</v>
      </c>
      <c r="E1823" s="66" t="s">
        <v>1238</v>
      </c>
      <c r="F1823" s="67" t="s">
        <v>106</v>
      </c>
      <c r="G1823" s="68">
        <v>2.29</v>
      </c>
      <c r="H1823" s="68">
        <v>1</v>
      </c>
      <c r="I1823" s="69">
        <v>2.29</v>
      </c>
      <c r="J1823" s="69">
        <v>49.06</v>
      </c>
      <c r="K1823" s="69">
        <v>20.34</v>
      </c>
      <c r="L1823" s="69">
        <v>158.91999999999999</v>
      </c>
      <c r="M1823" s="69">
        <v>158.91999999999999</v>
      </c>
      <c r="N1823" s="40"/>
    </row>
    <row r="1824" spans="1:14" x14ac:dyDescent="0.25">
      <c r="A1824" s="47" t="s">
        <v>5042</v>
      </c>
      <c r="B1824" s="57" t="s">
        <v>2578</v>
      </c>
      <c r="C1824" s="60"/>
      <c r="D1824" s="60"/>
      <c r="E1824" s="59" t="s">
        <v>50</v>
      </c>
      <c r="F1824" s="60"/>
      <c r="G1824" s="61"/>
      <c r="H1824" s="61"/>
      <c r="I1824" s="61"/>
      <c r="J1824" s="61"/>
      <c r="K1824" s="61"/>
      <c r="L1824" s="62">
        <v>4901.91</v>
      </c>
      <c r="M1824" s="62">
        <v>4901.91</v>
      </c>
      <c r="N1824" s="40"/>
    </row>
    <row r="1825" spans="1:14" x14ac:dyDescent="0.25">
      <c r="A1825" s="47" t="s">
        <v>5043</v>
      </c>
      <c r="B1825" s="63" t="s">
        <v>2579</v>
      </c>
      <c r="C1825" s="64" t="s">
        <v>104</v>
      </c>
      <c r="D1825" s="65">
        <v>210102</v>
      </c>
      <c r="E1825" s="66" t="s">
        <v>825</v>
      </c>
      <c r="F1825" s="67" t="s">
        <v>106</v>
      </c>
      <c r="G1825" s="68">
        <v>248.45</v>
      </c>
      <c r="H1825" s="68">
        <v>1</v>
      </c>
      <c r="I1825" s="69">
        <v>248.45</v>
      </c>
      <c r="J1825" s="69">
        <v>2.98</v>
      </c>
      <c r="K1825" s="69">
        <v>0.96</v>
      </c>
      <c r="L1825" s="69">
        <v>978.89</v>
      </c>
      <c r="M1825" s="69">
        <v>978.89</v>
      </c>
      <c r="N1825" s="40"/>
    </row>
    <row r="1826" spans="1:14" x14ac:dyDescent="0.25">
      <c r="A1826" s="47" t="s">
        <v>5044</v>
      </c>
      <c r="B1826" s="63" t="s">
        <v>2580</v>
      </c>
      <c r="C1826" s="64" t="s">
        <v>104</v>
      </c>
      <c r="D1826" s="65">
        <v>210515</v>
      </c>
      <c r="E1826" s="66" t="s">
        <v>1244</v>
      </c>
      <c r="F1826" s="67" t="s">
        <v>106</v>
      </c>
      <c r="G1826" s="68">
        <v>248.45</v>
      </c>
      <c r="H1826" s="68">
        <v>1</v>
      </c>
      <c r="I1826" s="69">
        <v>248.45</v>
      </c>
      <c r="J1826" s="69">
        <v>4.8</v>
      </c>
      <c r="K1826" s="69">
        <v>10.99</v>
      </c>
      <c r="L1826" s="69">
        <v>3923.02</v>
      </c>
      <c r="M1826" s="69">
        <v>3923.02</v>
      </c>
      <c r="N1826" s="40"/>
    </row>
    <row r="1827" spans="1:14" x14ac:dyDescent="0.25">
      <c r="A1827" s="47" t="s">
        <v>5045</v>
      </c>
      <c r="B1827" s="57" t="s">
        <v>2581</v>
      </c>
      <c r="C1827" s="60"/>
      <c r="D1827" s="60"/>
      <c r="E1827" s="59" t="s">
        <v>52</v>
      </c>
      <c r="F1827" s="60"/>
      <c r="G1827" s="61"/>
      <c r="H1827" s="61"/>
      <c r="I1827" s="61"/>
      <c r="J1827" s="61"/>
      <c r="K1827" s="61"/>
      <c r="L1827" s="62">
        <v>52492.43</v>
      </c>
      <c r="M1827" s="62">
        <v>52492.43</v>
      </c>
      <c r="N1827" s="40"/>
    </row>
    <row r="1828" spans="1:14" x14ac:dyDescent="0.3">
      <c r="A1828" s="47" t="s">
        <v>5046</v>
      </c>
      <c r="B1828" s="63" t="s">
        <v>2582</v>
      </c>
      <c r="C1828" s="64" t="s">
        <v>104</v>
      </c>
      <c r="D1828" s="65">
        <v>220101</v>
      </c>
      <c r="E1828" s="66" t="s">
        <v>1249</v>
      </c>
      <c r="F1828" s="67" t="s">
        <v>106</v>
      </c>
      <c r="G1828" s="68">
        <v>346.98</v>
      </c>
      <c r="H1828" s="68">
        <v>1</v>
      </c>
      <c r="I1828" s="69">
        <v>346.98</v>
      </c>
      <c r="J1828" s="69">
        <v>22.27</v>
      </c>
      <c r="K1828" s="69">
        <v>8.7899999999999991</v>
      </c>
      <c r="L1828" s="69">
        <v>10777.19</v>
      </c>
      <c r="M1828" s="69">
        <v>10777.19</v>
      </c>
      <c r="N1828" s="41"/>
    </row>
    <row r="1829" spans="1:14" x14ac:dyDescent="0.3">
      <c r="A1829" s="47" t="s">
        <v>5047</v>
      </c>
      <c r="B1829" s="63" t="s">
        <v>2583</v>
      </c>
      <c r="C1829" s="64" t="s">
        <v>104</v>
      </c>
      <c r="D1829" s="65">
        <v>221101</v>
      </c>
      <c r="E1829" s="66" t="s">
        <v>1251</v>
      </c>
      <c r="F1829" s="67" t="s">
        <v>106</v>
      </c>
      <c r="G1829" s="68">
        <v>346.98</v>
      </c>
      <c r="H1829" s="68">
        <v>1</v>
      </c>
      <c r="I1829" s="69">
        <v>346.98</v>
      </c>
      <c r="J1829" s="69">
        <v>56.32</v>
      </c>
      <c r="K1829" s="69">
        <v>14.49</v>
      </c>
      <c r="L1829" s="69">
        <v>24569.65</v>
      </c>
      <c r="M1829" s="69">
        <v>24569.65</v>
      </c>
      <c r="N1829" s="41"/>
    </row>
    <row r="1830" spans="1:14" x14ac:dyDescent="0.25">
      <c r="A1830" s="47" t="s">
        <v>5048</v>
      </c>
      <c r="B1830" s="63" t="s">
        <v>2584</v>
      </c>
      <c r="C1830" s="64" t="s">
        <v>104</v>
      </c>
      <c r="D1830" s="65">
        <v>221104</v>
      </c>
      <c r="E1830" s="66" t="s">
        <v>1255</v>
      </c>
      <c r="F1830" s="67" t="s">
        <v>106</v>
      </c>
      <c r="G1830" s="68">
        <v>346.98</v>
      </c>
      <c r="H1830" s="68">
        <v>1</v>
      </c>
      <c r="I1830" s="69">
        <v>346.98</v>
      </c>
      <c r="J1830" s="69">
        <v>29.5</v>
      </c>
      <c r="K1830" s="69">
        <v>0</v>
      </c>
      <c r="L1830" s="69">
        <v>10235.91</v>
      </c>
      <c r="M1830" s="69">
        <v>10235.91</v>
      </c>
      <c r="N1830" s="40"/>
    </row>
    <row r="1831" spans="1:14" x14ac:dyDescent="0.25">
      <c r="A1831" s="47" t="s">
        <v>5049</v>
      </c>
      <c r="B1831" s="63" t="s">
        <v>2585</v>
      </c>
      <c r="C1831" s="64" t="s">
        <v>104</v>
      </c>
      <c r="D1831" s="65">
        <v>220902</v>
      </c>
      <c r="E1831" s="66" t="s">
        <v>1247</v>
      </c>
      <c r="F1831" s="67" t="s">
        <v>123</v>
      </c>
      <c r="G1831" s="68">
        <v>78.69</v>
      </c>
      <c r="H1831" s="68">
        <v>1</v>
      </c>
      <c r="I1831" s="69">
        <v>78.69</v>
      </c>
      <c r="J1831" s="69">
        <v>1.24</v>
      </c>
      <c r="K1831" s="69">
        <v>6.6</v>
      </c>
      <c r="L1831" s="69">
        <v>616.91999999999996</v>
      </c>
      <c r="M1831" s="69">
        <v>616.91999999999996</v>
      </c>
      <c r="N1831" s="40"/>
    </row>
    <row r="1832" spans="1:14" ht="24" x14ac:dyDescent="0.3">
      <c r="A1832" s="47" t="s">
        <v>5050</v>
      </c>
      <c r="B1832" s="63" t="s">
        <v>2586</v>
      </c>
      <c r="C1832" s="64" t="s">
        <v>104</v>
      </c>
      <c r="D1832" s="65">
        <v>220100</v>
      </c>
      <c r="E1832" s="66" t="s">
        <v>720</v>
      </c>
      <c r="F1832" s="67" t="s">
        <v>106</v>
      </c>
      <c r="G1832" s="68">
        <v>88.27</v>
      </c>
      <c r="H1832" s="68">
        <v>1</v>
      </c>
      <c r="I1832" s="69">
        <v>88.27</v>
      </c>
      <c r="J1832" s="69">
        <v>39.92</v>
      </c>
      <c r="K1832" s="69">
        <v>31.37</v>
      </c>
      <c r="L1832" s="69">
        <v>6292.76</v>
      </c>
      <c r="M1832" s="69">
        <v>6292.76</v>
      </c>
      <c r="N1832" s="41"/>
    </row>
    <row r="1833" spans="1:14" x14ac:dyDescent="0.25">
      <c r="A1833" s="47" t="s">
        <v>5051</v>
      </c>
      <c r="B1833" s="57" t="s">
        <v>2587</v>
      </c>
      <c r="C1833" s="60"/>
      <c r="D1833" s="60"/>
      <c r="E1833" s="59" t="s">
        <v>54</v>
      </c>
      <c r="F1833" s="60"/>
      <c r="G1833" s="61"/>
      <c r="H1833" s="61"/>
      <c r="I1833" s="61"/>
      <c r="J1833" s="61"/>
      <c r="K1833" s="61"/>
      <c r="L1833" s="62">
        <v>1832.12</v>
      </c>
      <c r="M1833" s="62">
        <v>1832.12</v>
      </c>
      <c r="N1833" s="40"/>
    </row>
    <row r="1834" spans="1:14" x14ac:dyDescent="0.25">
      <c r="A1834" s="47" t="s">
        <v>5052</v>
      </c>
      <c r="B1834" s="63" t="s">
        <v>2588</v>
      </c>
      <c r="C1834" s="64" t="s">
        <v>104</v>
      </c>
      <c r="D1834" s="65">
        <v>230174</v>
      </c>
      <c r="E1834" s="66" t="s">
        <v>1259</v>
      </c>
      <c r="F1834" s="67" t="s">
        <v>101</v>
      </c>
      <c r="G1834" s="68">
        <v>4</v>
      </c>
      <c r="H1834" s="68">
        <v>1</v>
      </c>
      <c r="I1834" s="69">
        <v>4</v>
      </c>
      <c r="J1834" s="69">
        <v>77.22</v>
      </c>
      <c r="K1834" s="69">
        <v>10.37</v>
      </c>
      <c r="L1834" s="69">
        <v>350.36</v>
      </c>
      <c r="M1834" s="69">
        <v>350.36</v>
      </c>
      <c r="N1834" s="40"/>
    </row>
    <row r="1835" spans="1:14" x14ac:dyDescent="0.25">
      <c r="A1835" s="47" t="s">
        <v>5053</v>
      </c>
      <c r="B1835" s="63" t="s">
        <v>2589</v>
      </c>
      <c r="C1835" s="64" t="s">
        <v>104</v>
      </c>
      <c r="D1835" s="65">
        <v>230176</v>
      </c>
      <c r="E1835" s="66" t="s">
        <v>1261</v>
      </c>
      <c r="F1835" s="67" t="s">
        <v>101</v>
      </c>
      <c r="G1835" s="68">
        <v>12</v>
      </c>
      <c r="H1835" s="68">
        <v>1</v>
      </c>
      <c r="I1835" s="69">
        <v>12</v>
      </c>
      <c r="J1835" s="69">
        <v>113.11</v>
      </c>
      <c r="K1835" s="69">
        <v>10.37</v>
      </c>
      <c r="L1835" s="69">
        <v>1481.76</v>
      </c>
      <c r="M1835" s="69">
        <v>1481.76</v>
      </c>
      <c r="N1835" s="40"/>
    </row>
    <row r="1836" spans="1:14" x14ac:dyDescent="0.25">
      <c r="A1836" s="47" t="s">
        <v>5054</v>
      </c>
      <c r="B1836" s="57" t="s">
        <v>2590</v>
      </c>
      <c r="C1836" s="60"/>
      <c r="D1836" s="60"/>
      <c r="E1836" s="59" t="s">
        <v>56</v>
      </c>
      <c r="F1836" s="60"/>
      <c r="G1836" s="61"/>
      <c r="H1836" s="61"/>
      <c r="I1836" s="61"/>
      <c r="J1836" s="61"/>
      <c r="K1836" s="61"/>
      <c r="L1836" s="62">
        <v>3997.09</v>
      </c>
      <c r="M1836" s="62">
        <v>3997.09</v>
      </c>
      <c r="N1836" s="40"/>
    </row>
    <row r="1837" spans="1:14" x14ac:dyDescent="0.25">
      <c r="A1837" s="47" t="s">
        <v>5055</v>
      </c>
      <c r="B1837" s="63" t="s">
        <v>2591</v>
      </c>
      <c r="C1837" s="64" t="s">
        <v>104</v>
      </c>
      <c r="D1837" s="65">
        <v>240106</v>
      </c>
      <c r="E1837" s="66" t="s">
        <v>1571</v>
      </c>
      <c r="F1837" s="67" t="s">
        <v>123</v>
      </c>
      <c r="G1837" s="68">
        <v>109.72</v>
      </c>
      <c r="H1837" s="68">
        <v>1</v>
      </c>
      <c r="I1837" s="69">
        <v>109.72</v>
      </c>
      <c r="J1837" s="69">
        <v>23.95</v>
      </c>
      <c r="K1837" s="69">
        <v>12.48</v>
      </c>
      <c r="L1837" s="69">
        <v>3997.09</v>
      </c>
      <c r="M1837" s="69">
        <v>3997.09</v>
      </c>
      <c r="N1837" s="40"/>
    </row>
    <row r="1838" spans="1:14" x14ac:dyDescent="0.25">
      <c r="A1838" s="47" t="s">
        <v>5056</v>
      </c>
      <c r="B1838" s="57" t="s">
        <v>2592</v>
      </c>
      <c r="C1838" s="60"/>
      <c r="D1838" s="60"/>
      <c r="E1838" s="59" t="s">
        <v>60</v>
      </c>
      <c r="F1838" s="60"/>
      <c r="G1838" s="61"/>
      <c r="H1838" s="61"/>
      <c r="I1838" s="61"/>
      <c r="J1838" s="61"/>
      <c r="K1838" s="61"/>
      <c r="L1838" s="62">
        <v>25914.42</v>
      </c>
      <c r="M1838" s="62">
        <v>25914.42</v>
      </c>
      <c r="N1838" s="40"/>
    </row>
    <row r="1839" spans="1:14" x14ac:dyDescent="0.25">
      <c r="A1839" s="47" t="s">
        <v>5057</v>
      </c>
      <c r="B1839" s="72" t="s">
        <v>2593</v>
      </c>
      <c r="C1839" s="73"/>
      <c r="D1839" s="73"/>
      <c r="E1839" s="74" t="s">
        <v>1264</v>
      </c>
      <c r="F1839" s="73"/>
      <c r="G1839" s="75"/>
      <c r="H1839" s="75"/>
      <c r="I1839" s="75"/>
      <c r="J1839" s="75"/>
      <c r="K1839" s="75"/>
      <c r="L1839" s="76">
        <v>5521.14</v>
      </c>
      <c r="M1839" s="76">
        <v>5521.14</v>
      </c>
      <c r="N1839" s="40"/>
    </row>
    <row r="1840" spans="1:14" x14ac:dyDescent="0.25">
      <c r="A1840" s="47" t="s">
        <v>5058</v>
      </c>
      <c r="B1840" s="63" t="s">
        <v>2594</v>
      </c>
      <c r="C1840" s="64" t="s">
        <v>104</v>
      </c>
      <c r="D1840" s="65">
        <v>261300</v>
      </c>
      <c r="E1840" s="66" t="s">
        <v>1266</v>
      </c>
      <c r="F1840" s="67" t="s">
        <v>106</v>
      </c>
      <c r="G1840" s="68">
        <v>286.07</v>
      </c>
      <c r="H1840" s="68">
        <v>1</v>
      </c>
      <c r="I1840" s="69">
        <v>286.07</v>
      </c>
      <c r="J1840" s="69">
        <v>1.74</v>
      </c>
      <c r="K1840" s="69">
        <v>7.66</v>
      </c>
      <c r="L1840" s="69">
        <v>2689.05</v>
      </c>
      <c r="M1840" s="69">
        <v>2689.05</v>
      </c>
      <c r="N1840" s="40"/>
    </row>
    <row r="1841" spans="1:14" x14ac:dyDescent="0.25">
      <c r="A1841" s="47" t="s">
        <v>5059</v>
      </c>
      <c r="B1841" s="63" t="s">
        <v>2595</v>
      </c>
      <c r="C1841" s="64" t="s">
        <v>104</v>
      </c>
      <c r="D1841" s="65">
        <v>261001</v>
      </c>
      <c r="E1841" s="66" t="s">
        <v>1268</v>
      </c>
      <c r="F1841" s="67" t="s">
        <v>106</v>
      </c>
      <c r="G1841" s="68">
        <v>286.07</v>
      </c>
      <c r="H1841" s="68">
        <v>1</v>
      </c>
      <c r="I1841" s="69">
        <v>286.07</v>
      </c>
      <c r="J1841" s="69">
        <v>3.68</v>
      </c>
      <c r="K1841" s="69">
        <v>6.22</v>
      </c>
      <c r="L1841" s="69">
        <v>2832.09</v>
      </c>
      <c r="M1841" s="69">
        <v>2832.09</v>
      </c>
      <c r="N1841" s="40"/>
    </row>
    <row r="1842" spans="1:14" x14ac:dyDescent="0.25">
      <c r="A1842" s="47" t="s">
        <v>5060</v>
      </c>
      <c r="B1842" s="72" t="s">
        <v>2596</v>
      </c>
      <c r="C1842" s="73"/>
      <c r="D1842" s="73"/>
      <c r="E1842" s="74" t="s">
        <v>1270</v>
      </c>
      <c r="F1842" s="73"/>
      <c r="G1842" s="75"/>
      <c r="H1842" s="75"/>
      <c r="I1842" s="75"/>
      <c r="J1842" s="75"/>
      <c r="K1842" s="75"/>
      <c r="L1842" s="76">
        <v>4181.92</v>
      </c>
      <c r="M1842" s="76">
        <v>4181.92</v>
      </c>
      <c r="N1842" s="40"/>
    </row>
    <row r="1843" spans="1:14" x14ac:dyDescent="0.25">
      <c r="A1843" s="47" t="s">
        <v>5061</v>
      </c>
      <c r="B1843" s="63" t="s">
        <v>2597</v>
      </c>
      <c r="C1843" s="64" t="s">
        <v>104</v>
      </c>
      <c r="D1843" s="65">
        <v>261301</v>
      </c>
      <c r="E1843" s="66" t="s">
        <v>1272</v>
      </c>
      <c r="F1843" s="67" t="s">
        <v>106</v>
      </c>
      <c r="G1843" s="68">
        <v>294.70999999999998</v>
      </c>
      <c r="H1843" s="68">
        <v>1</v>
      </c>
      <c r="I1843" s="69">
        <v>294.70999999999998</v>
      </c>
      <c r="J1843" s="69">
        <v>1.1100000000000001</v>
      </c>
      <c r="K1843" s="69">
        <v>5.31</v>
      </c>
      <c r="L1843" s="69">
        <v>1892.03</v>
      </c>
      <c r="M1843" s="69">
        <v>1892.03</v>
      </c>
      <c r="N1843" s="40"/>
    </row>
    <row r="1844" spans="1:14" x14ac:dyDescent="0.25">
      <c r="A1844" s="47" t="s">
        <v>5062</v>
      </c>
      <c r="B1844" s="63" t="s">
        <v>2598</v>
      </c>
      <c r="C1844" s="64" t="s">
        <v>104</v>
      </c>
      <c r="D1844" s="65">
        <v>261307</v>
      </c>
      <c r="E1844" s="66" t="s">
        <v>1274</v>
      </c>
      <c r="F1844" s="67" t="s">
        <v>106</v>
      </c>
      <c r="G1844" s="68">
        <v>294.70999999999998</v>
      </c>
      <c r="H1844" s="68">
        <v>1</v>
      </c>
      <c r="I1844" s="69">
        <v>294.70999999999998</v>
      </c>
      <c r="J1844" s="69">
        <v>3.29</v>
      </c>
      <c r="K1844" s="69">
        <v>4.4800000000000004</v>
      </c>
      <c r="L1844" s="69">
        <v>2289.89</v>
      </c>
      <c r="M1844" s="69">
        <v>2289.89</v>
      </c>
      <c r="N1844" s="40"/>
    </row>
    <row r="1845" spans="1:14" x14ac:dyDescent="0.25">
      <c r="A1845" s="47" t="s">
        <v>5063</v>
      </c>
      <c r="B1845" s="72" t="s">
        <v>2599</v>
      </c>
      <c r="C1845" s="73"/>
      <c r="D1845" s="73"/>
      <c r="E1845" s="74" t="s">
        <v>1276</v>
      </c>
      <c r="F1845" s="73"/>
      <c r="G1845" s="75"/>
      <c r="H1845" s="75"/>
      <c r="I1845" s="75"/>
      <c r="J1845" s="75"/>
      <c r="K1845" s="75"/>
      <c r="L1845" s="76">
        <v>4164.51</v>
      </c>
      <c r="M1845" s="76">
        <v>4164.51</v>
      </c>
      <c r="N1845" s="40"/>
    </row>
    <row r="1846" spans="1:14" x14ac:dyDescent="0.25">
      <c r="A1846" s="47" t="s">
        <v>5064</v>
      </c>
      <c r="B1846" s="63" t="s">
        <v>2600</v>
      </c>
      <c r="C1846" s="64" t="s">
        <v>104</v>
      </c>
      <c r="D1846" s="65">
        <v>261000</v>
      </c>
      <c r="E1846" s="66" t="s">
        <v>838</v>
      </c>
      <c r="F1846" s="67" t="s">
        <v>106</v>
      </c>
      <c r="G1846" s="68">
        <v>383.12</v>
      </c>
      <c r="H1846" s="68">
        <v>1</v>
      </c>
      <c r="I1846" s="69">
        <v>383.12</v>
      </c>
      <c r="J1846" s="69">
        <v>4.62</v>
      </c>
      <c r="K1846" s="69">
        <v>6.25</v>
      </c>
      <c r="L1846" s="69">
        <v>4164.51</v>
      </c>
      <c r="M1846" s="69">
        <v>4164.51</v>
      </c>
      <c r="N1846" s="40"/>
    </row>
    <row r="1847" spans="1:14" x14ac:dyDescent="0.25">
      <c r="A1847" s="47" t="s">
        <v>5065</v>
      </c>
      <c r="B1847" s="72" t="s">
        <v>2601</v>
      </c>
      <c r="C1847" s="73"/>
      <c r="D1847" s="73"/>
      <c r="E1847" s="74" t="s">
        <v>1279</v>
      </c>
      <c r="F1847" s="73"/>
      <c r="G1847" s="75"/>
      <c r="H1847" s="75"/>
      <c r="I1847" s="75"/>
      <c r="J1847" s="75"/>
      <c r="K1847" s="75"/>
      <c r="L1847" s="76">
        <v>6032.29</v>
      </c>
      <c r="M1847" s="76">
        <v>6032.29</v>
      </c>
      <c r="N1847" s="40"/>
    </row>
    <row r="1848" spans="1:14" x14ac:dyDescent="0.3">
      <c r="A1848" s="47" t="s">
        <v>5066</v>
      </c>
      <c r="B1848" s="63" t="s">
        <v>2602</v>
      </c>
      <c r="C1848" s="64" t="s">
        <v>104</v>
      </c>
      <c r="D1848" s="65">
        <v>261602</v>
      </c>
      <c r="E1848" s="66" t="s">
        <v>730</v>
      </c>
      <c r="F1848" s="67" t="s">
        <v>106</v>
      </c>
      <c r="G1848" s="68">
        <v>285.62</v>
      </c>
      <c r="H1848" s="68">
        <v>1</v>
      </c>
      <c r="I1848" s="69">
        <v>285.62</v>
      </c>
      <c r="J1848" s="69">
        <v>9.39</v>
      </c>
      <c r="K1848" s="69">
        <v>11.73</v>
      </c>
      <c r="L1848" s="69">
        <v>6032.29</v>
      </c>
      <c r="M1848" s="69">
        <v>6032.29</v>
      </c>
      <c r="N1848" s="41"/>
    </row>
    <row r="1849" spans="1:14" x14ac:dyDescent="0.25">
      <c r="A1849" s="47" t="s">
        <v>5067</v>
      </c>
      <c r="B1849" s="72" t="s">
        <v>2603</v>
      </c>
      <c r="C1849" s="73"/>
      <c r="D1849" s="73"/>
      <c r="E1849" s="74" t="s">
        <v>70</v>
      </c>
      <c r="F1849" s="73"/>
      <c r="G1849" s="75"/>
      <c r="H1849" s="75"/>
      <c r="I1849" s="75"/>
      <c r="J1849" s="75"/>
      <c r="K1849" s="75"/>
      <c r="L1849" s="76">
        <v>5422.03</v>
      </c>
      <c r="M1849" s="76">
        <v>5422.03</v>
      </c>
      <c r="N1849" s="40"/>
    </row>
    <row r="1850" spans="1:14" x14ac:dyDescent="0.25">
      <c r="A1850" s="47" t="s">
        <v>5068</v>
      </c>
      <c r="B1850" s="63" t="s">
        <v>2604</v>
      </c>
      <c r="C1850" s="64" t="s">
        <v>104</v>
      </c>
      <c r="D1850" s="65">
        <v>261609</v>
      </c>
      <c r="E1850" s="66" t="s">
        <v>1283</v>
      </c>
      <c r="F1850" s="67" t="s">
        <v>106</v>
      </c>
      <c r="G1850" s="68">
        <v>475.2</v>
      </c>
      <c r="H1850" s="68">
        <v>1</v>
      </c>
      <c r="I1850" s="69">
        <v>475.2</v>
      </c>
      <c r="J1850" s="69">
        <v>8.3000000000000007</v>
      </c>
      <c r="K1850" s="69">
        <v>3.11</v>
      </c>
      <c r="L1850" s="69">
        <v>5422.03</v>
      </c>
      <c r="M1850" s="69">
        <v>5422.03</v>
      </c>
      <c r="N1850" s="40"/>
    </row>
    <row r="1851" spans="1:14" x14ac:dyDescent="0.25">
      <c r="A1851" s="47" t="s">
        <v>5069</v>
      </c>
      <c r="B1851" s="72" t="s">
        <v>2605</v>
      </c>
      <c r="C1851" s="73"/>
      <c r="D1851" s="73"/>
      <c r="E1851" s="74" t="s">
        <v>718</v>
      </c>
      <c r="F1851" s="73"/>
      <c r="G1851" s="75"/>
      <c r="H1851" s="75"/>
      <c r="I1851" s="75"/>
      <c r="J1851" s="75"/>
      <c r="K1851" s="75"/>
      <c r="L1851" s="76">
        <v>592.53</v>
      </c>
      <c r="M1851" s="76">
        <v>592.53</v>
      </c>
      <c r="N1851" s="40"/>
    </row>
    <row r="1852" spans="1:14" x14ac:dyDescent="0.25">
      <c r="A1852" s="47" t="s">
        <v>5070</v>
      </c>
      <c r="B1852" s="63" t="s">
        <v>2606</v>
      </c>
      <c r="C1852" s="64" t="s">
        <v>104</v>
      </c>
      <c r="D1852" s="65">
        <v>261703</v>
      </c>
      <c r="E1852" s="66" t="s">
        <v>733</v>
      </c>
      <c r="F1852" s="67" t="s">
        <v>106</v>
      </c>
      <c r="G1852" s="68">
        <v>56.92</v>
      </c>
      <c r="H1852" s="68">
        <v>1</v>
      </c>
      <c r="I1852" s="69">
        <v>56.92</v>
      </c>
      <c r="J1852" s="69">
        <v>3.39</v>
      </c>
      <c r="K1852" s="69">
        <v>7.02</v>
      </c>
      <c r="L1852" s="69">
        <v>592.53</v>
      </c>
      <c r="M1852" s="69">
        <v>592.53</v>
      </c>
      <c r="N1852" s="40"/>
    </row>
    <row r="1853" spans="1:14" x14ac:dyDescent="0.25">
      <c r="A1853" s="47" t="s">
        <v>5071</v>
      </c>
      <c r="B1853" s="57" t="s">
        <v>2607</v>
      </c>
      <c r="C1853" s="60"/>
      <c r="D1853" s="60"/>
      <c r="E1853" s="59" t="s">
        <v>62</v>
      </c>
      <c r="F1853" s="60"/>
      <c r="G1853" s="61"/>
      <c r="H1853" s="61"/>
      <c r="I1853" s="61"/>
      <c r="J1853" s="61"/>
      <c r="K1853" s="61"/>
      <c r="L1853" s="62">
        <v>14626.369999999999</v>
      </c>
      <c r="M1853" s="62">
        <v>14626.369999999999</v>
      </c>
      <c r="N1853" s="40"/>
    </row>
    <row r="1854" spans="1:14" ht="24" x14ac:dyDescent="0.3">
      <c r="A1854" s="47" t="s">
        <v>5072</v>
      </c>
      <c r="B1854" s="63" t="s">
        <v>2608</v>
      </c>
      <c r="C1854" s="64" t="s">
        <v>270</v>
      </c>
      <c r="D1854" s="77" t="s">
        <v>2287</v>
      </c>
      <c r="E1854" s="66" t="s">
        <v>2288</v>
      </c>
      <c r="F1854" s="67" t="s">
        <v>101</v>
      </c>
      <c r="G1854" s="68">
        <v>4</v>
      </c>
      <c r="H1854" s="68">
        <v>1</v>
      </c>
      <c r="I1854" s="69">
        <v>4</v>
      </c>
      <c r="J1854" s="69">
        <v>886.74</v>
      </c>
      <c r="K1854" s="69">
        <v>695.04</v>
      </c>
      <c r="L1854" s="69">
        <v>6327.12</v>
      </c>
      <c r="M1854" s="69">
        <v>6327.12</v>
      </c>
      <c r="N1854" s="41"/>
    </row>
    <row r="1855" spans="1:14" x14ac:dyDescent="0.25">
      <c r="A1855" s="47" t="s">
        <v>5073</v>
      </c>
      <c r="B1855" s="63" t="s">
        <v>2609</v>
      </c>
      <c r="C1855" s="64" t="s">
        <v>104</v>
      </c>
      <c r="D1855" s="65">
        <v>271608</v>
      </c>
      <c r="E1855" s="66" t="s">
        <v>1291</v>
      </c>
      <c r="F1855" s="67" t="s">
        <v>106</v>
      </c>
      <c r="G1855" s="68">
        <v>16.38</v>
      </c>
      <c r="H1855" s="68">
        <v>1</v>
      </c>
      <c r="I1855" s="69">
        <v>16.38</v>
      </c>
      <c r="J1855" s="69">
        <v>397.9</v>
      </c>
      <c r="K1855" s="69">
        <v>40.53</v>
      </c>
      <c r="L1855" s="69">
        <v>7181.48</v>
      </c>
      <c r="M1855" s="69">
        <v>7181.48</v>
      </c>
      <c r="N1855" s="40"/>
    </row>
    <row r="1856" spans="1:14" x14ac:dyDescent="0.25">
      <c r="A1856" s="47" t="s">
        <v>5074</v>
      </c>
      <c r="B1856" s="63" t="s">
        <v>2610</v>
      </c>
      <c r="C1856" s="64" t="s">
        <v>104</v>
      </c>
      <c r="D1856" s="65">
        <v>270501</v>
      </c>
      <c r="E1856" s="66" t="s">
        <v>114</v>
      </c>
      <c r="F1856" s="67" t="s">
        <v>106</v>
      </c>
      <c r="G1856" s="68">
        <v>382.8</v>
      </c>
      <c r="H1856" s="68">
        <v>1</v>
      </c>
      <c r="I1856" s="69">
        <v>382.8</v>
      </c>
      <c r="J1856" s="69">
        <v>1.31</v>
      </c>
      <c r="K1856" s="69">
        <v>1.61</v>
      </c>
      <c r="L1856" s="69">
        <v>1117.77</v>
      </c>
      <c r="M1856" s="69">
        <v>1117.77</v>
      </c>
      <c r="N1856" s="40"/>
    </row>
    <row r="1857" spans="1:14" x14ac:dyDescent="0.25">
      <c r="A1857" s="47" t="s">
        <v>5075</v>
      </c>
      <c r="B1857" s="51">
        <v>10</v>
      </c>
      <c r="C1857" s="71"/>
      <c r="D1857" s="71"/>
      <c r="E1857" s="53" t="s">
        <v>2611</v>
      </c>
      <c r="F1857" s="54" t="s">
        <v>101</v>
      </c>
      <c r="G1857" s="55">
        <v>1</v>
      </c>
      <c r="H1857" s="55">
        <v>1</v>
      </c>
      <c r="I1857" s="56"/>
      <c r="J1857" s="56"/>
      <c r="K1857" s="56"/>
      <c r="L1857" s="55">
        <v>321109.34000000003</v>
      </c>
      <c r="M1857" s="55">
        <v>321109.34000000003</v>
      </c>
      <c r="N1857" s="40"/>
    </row>
    <row r="1858" spans="1:14" x14ac:dyDescent="0.25">
      <c r="A1858" s="47" t="s">
        <v>5076</v>
      </c>
      <c r="B1858" s="57" t="s">
        <v>2612</v>
      </c>
      <c r="C1858" s="60"/>
      <c r="D1858" s="60"/>
      <c r="E1858" s="59" t="s">
        <v>20</v>
      </c>
      <c r="F1858" s="60"/>
      <c r="G1858" s="61"/>
      <c r="H1858" s="61"/>
      <c r="I1858" s="61"/>
      <c r="J1858" s="61"/>
      <c r="K1858" s="61"/>
      <c r="L1858" s="62">
        <v>1843.6</v>
      </c>
      <c r="M1858" s="62">
        <v>1843.6</v>
      </c>
      <c r="N1858" s="40"/>
    </row>
    <row r="1859" spans="1:14" ht="24" x14ac:dyDescent="0.3">
      <c r="A1859" s="47" t="s">
        <v>5077</v>
      </c>
      <c r="B1859" s="63" t="s">
        <v>2613</v>
      </c>
      <c r="C1859" s="64" t="s">
        <v>104</v>
      </c>
      <c r="D1859" s="65">
        <v>20701</v>
      </c>
      <c r="E1859" s="66" t="s">
        <v>877</v>
      </c>
      <c r="F1859" s="67" t="s">
        <v>106</v>
      </c>
      <c r="G1859" s="68">
        <v>432.77</v>
      </c>
      <c r="H1859" s="68">
        <v>1</v>
      </c>
      <c r="I1859" s="69">
        <v>432.77</v>
      </c>
      <c r="J1859" s="69">
        <v>2.98</v>
      </c>
      <c r="K1859" s="69">
        <v>1.28</v>
      </c>
      <c r="L1859" s="69">
        <v>1843.6</v>
      </c>
      <c r="M1859" s="69">
        <v>1843.6</v>
      </c>
      <c r="N1859" s="41"/>
    </row>
    <row r="1860" spans="1:14" x14ac:dyDescent="0.25">
      <c r="A1860" s="47" t="s">
        <v>5078</v>
      </c>
      <c r="B1860" s="57" t="s">
        <v>2614</v>
      </c>
      <c r="C1860" s="60"/>
      <c r="D1860" s="60"/>
      <c r="E1860" s="59" t="s">
        <v>22</v>
      </c>
      <c r="F1860" s="60"/>
      <c r="G1860" s="61"/>
      <c r="H1860" s="61"/>
      <c r="I1860" s="61"/>
      <c r="J1860" s="61"/>
      <c r="K1860" s="61"/>
      <c r="L1860" s="62">
        <v>1098.31</v>
      </c>
      <c r="M1860" s="62">
        <v>1098.31</v>
      </c>
      <c r="N1860" s="40"/>
    </row>
    <row r="1861" spans="1:14" x14ac:dyDescent="0.25">
      <c r="A1861" s="47" t="s">
        <v>5079</v>
      </c>
      <c r="B1861" s="63" t="s">
        <v>2615</v>
      </c>
      <c r="C1861" s="64" t="s">
        <v>104</v>
      </c>
      <c r="D1861" s="65">
        <v>30101</v>
      </c>
      <c r="E1861" s="66" t="s">
        <v>782</v>
      </c>
      <c r="F1861" s="67" t="s">
        <v>145</v>
      </c>
      <c r="G1861" s="68">
        <v>30.29</v>
      </c>
      <c r="H1861" s="68">
        <v>1</v>
      </c>
      <c r="I1861" s="69">
        <v>30.29</v>
      </c>
      <c r="J1861" s="69">
        <v>28.5</v>
      </c>
      <c r="K1861" s="69">
        <v>7.76</v>
      </c>
      <c r="L1861" s="69">
        <v>1098.31</v>
      </c>
      <c r="M1861" s="69">
        <v>1098.31</v>
      </c>
      <c r="N1861" s="40"/>
    </row>
    <row r="1862" spans="1:14" x14ac:dyDescent="0.25">
      <c r="A1862" s="47" t="s">
        <v>5080</v>
      </c>
      <c r="B1862" s="57" t="s">
        <v>2616</v>
      </c>
      <c r="C1862" s="60"/>
      <c r="D1862" s="60"/>
      <c r="E1862" s="59" t="s">
        <v>24</v>
      </c>
      <c r="F1862" s="60"/>
      <c r="G1862" s="61"/>
      <c r="H1862" s="61"/>
      <c r="I1862" s="61"/>
      <c r="J1862" s="61"/>
      <c r="K1862" s="61"/>
      <c r="L1862" s="62">
        <v>3381.62</v>
      </c>
      <c r="M1862" s="62">
        <v>3381.62</v>
      </c>
      <c r="N1862" s="40"/>
    </row>
    <row r="1863" spans="1:14" x14ac:dyDescent="0.25">
      <c r="A1863" s="47" t="s">
        <v>5081</v>
      </c>
      <c r="B1863" s="72" t="s">
        <v>2617</v>
      </c>
      <c r="C1863" s="73"/>
      <c r="D1863" s="73"/>
      <c r="E1863" s="74" t="s">
        <v>2618</v>
      </c>
      <c r="F1863" s="73"/>
      <c r="G1863" s="75"/>
      <c r="H1863" s="75"/>
      <c r="I1863" s="75"/>
      <c r="J1863" s="75"/>
      <c r="K1863" s="75"/>
      <c r="L1863" s="76">
        <v>358.63</v>
      </c>
      <c r="M1863" s="76">
        <v>358.63</v>
      </c>
      <c r="N1863" s="40"/>
    </row>
    <row r="1864" spans="1:14" x14ac:dyDescent="0.25">
      <c r="A1864" s="47" t="s">
        <v>5082</v>
      </c>
      <c r="B1864" s="63" t="s">
        <v>2619</v>
      </c>
      <c r="C1864" s="64" t="s">
        <v>104</v>
      </c>
      <c r="D1864" s="65">
        <v>40101</v>
      </c>
      <c r="E1864" s="66" t="s">
        <v>144</v>
      </c>
      <c r="F1864" s="67" t="s">
        <v>145</v>
      </c>
      <c r="G1864" s="68">
        <v>7.8</v>
      </c>
      <c r="H1864" s="68">
        <v>1</v>
      </c>
      <c r="I1864" s="69">
        <v>7.8</v>
      </c>
      <c r="J1864" s="69">
        <v>0</v>
      </c>
      <c r="K1864" s="69">
        <v>27.66</v>
      </c>
      <c r="L1864" s="69">
        <v>215.74</v>
      </c>
      <c r="M1864" s="69">
        <v>215.74</v>
      </c>
      <c r="N1864" s="40"/>
    </row>
    <row r="1865" spans="1:14" x14ac:dyDescent="0.25">
      <c r="A1865" s="47" t="s">
        <v>5083</v>
      </c>
      <c r="B1865" s="63" t="s">
        <v>2620</v>
      </c>
      <c r="C1865" s="64" t="s">
        <v>104</v>
      </c>
      <c r="D1865" s="65">
        <v>40902</v>
      </c>
      <c r="E1865" s="66" t="s">
        <v>147</v>
      </c>
      <c r="F1865" s="67" t="s">
        <v>145</v>
      </c>
      <c r="G1865" s="68">
        <v>7.8</v>
      </c>
      <c r="H1865" s="68">
        <v>1</v>
      </c>
      <c r="I1865" s="69">
        <v>7.8</v>
      </c>
      <c r="J1865" s="69">
        <v>0</v>
      </c>
      <c r="K1865" s="69">
        <v>18.32</v>
      </c>
      <c r="L1865" s="69">
        <v>142.88999999999999</v>
      </c>
      <c r="M1865" s="69">
        <v>142.88999999999999</v>
      </c>
      <c r="N1865" s="40"/>
    </row>
    <row r="1866" spans="1:14" x14ac:dyDescent="0.25">
      <c r="A1866" s="47" t="s">
        <v>5084</v>
      </c>
      <c r="B1866" s="72" t="s">
        <v>2621</v>
      </c>
      <c r="C1866" s="73"/>
      <c r="D1866" s="73"/>
      <c r="E1866" s="74" t="s">
        <v>2622</v>
      </c>
      <c r="F1866" s="73"/>
      <c r="G1866" s="75"/>
      <c r="H1866" s="75"/>
      <c r="I1866" s="75"/>
      <c r="J1866" s="75"/>
      <c r="K1866" s="75"/>
      <c r="L1866" s="76">
        <v>231.63</v>
      </c>
      <c r="M1866" s="76">
        <v>231.63</v>
      </c>
      <c r="N1866" s="40"/>
    </row>
    <row r="1867" spans="1:14" x14ac:dyDescent="0.25">
      <c r="A1867" s="47" t="s">
        <v>5085</v>
      </c>
      <c r="B1867" s="63" t="s">
        <v>2623</v>
      </c>
      <c r="C1867" s="64" t="s">
        <v>104</v>
      </c>
      <c r="D1867" s="65">
        <v>41004</v>
      </c>
      <c r="E1867" s="66" t="s">
        <v>2624</v>
      </c>
      <c r="F1867" s="67" t="s">
        <v>145</v>
      </c>
      <c r="G1867" s="68">
        <v>12.25</v>
      </c>
      <c r="H1867" s="68">
        <v>1</v>
      </c>
      <c r="I1867" s="69">
        <v>12.25</v>
      </c>
      <c r="J1867" s="69">
        <v>1.56</v>
      </c>
      <c r="K1867" s="69">
        <v>0</v>
      </c>
      <c r="L1867" s="69">
        <v>19.11</v>
      </c>
      <c r="M1867" s="69">
        <v>19.11</v>
      </c>
      <c r="N1867" s="40"/>
    </row>
    <row r="1868" spans="1:14" x14ac:dyDescent="0.25">
      <c r="A1868" s="47" t="s">
        <v>5086</v>
      </c>
      <c r="B1868" s="63" t="s">
        <v>2625</v>
      </c>
      <c r="C1868" s="64" t="s">
        <v>104</v>
      </c>
      <c r="D1868" s="65">
        <v>41005</v>
      </c>
      <c r="E1868" s="66" t="s">
        <v>2626</v>
      </c>
      <c r="F1868" s="67" t="s">
        <v>145</v>
      </c>
      <c r="G1868" s="68">
        <v>12.25</v>
      </c>
      <c r="H1868" s="68">
        <v>1</v>
      </c>
      <c r="I1868" s="69">
        <v>12.25</v>
      </c>
      <c r="J1868" s="69">
        <v>1.1499999999999999</v>
      </c>
      <c r="K1868" s="69">
        <v>0</v>
      </c>
      <c r="L1868" s="69">
        <v>14.08</v>
      </c>
      <c r="M1868" s="69">
        <v>14.08</v>
      </c>
      <c r="N1868" s="40"/>
    </row>
    <row r="1869" spans="1:14" x14ac:dyDescent="0.25">
      <c r="A1869" s="47" t="s">
        <v>5087</v>
      </c>
      <c r="B1869" s="63" t="s">
        <v>2627</v>
      </c>
      <c r="C1869" s="64" t="s">
        <v>104</v>
      </c>
      <c r="D1869" s="65">
        <v>41012</v>
      </c>
      <c r="E1869" s="66" t="s">
        <v>2628</v>
      </c>
      <c r="F1869" s="67" t="s">
        <v>145</v>
      </c>
      <c r="G1869" s="68">
        <v>12.25</v>
      </c>
      <c r="H1869" s="68">
        <v>1</v>
      </c>
      <c r="I1869" s="69">
        <v>12.25</v>
      </c>
      <c r="J1869" s="69">
        <v>4.17</v>
      </c>
      <c r="K1869" s="69">
        <v>0</v>
      </c>
      <c r="L1869" s="69">
        <v>51.08</v>
      </c>
      <c r="M1869" s="69">
        <v>51.08</v>
      </c>
      <c r="N1869" s="40"/>
    </row>
    <row r="1870" spans="1:14" x14ac:dyDescent="0.25">
      <c r="A1870" s="47" t="s">
        <v>5088</v>
      </c>
      <c r="B1870" s="63" t="s">
        <v>2629</v>
      </c>
      <c r="C1870" s="64" t="s">
        <v>104</v>
      </c>
      <c r="D1870" s="65">
        <v>41006</v>
      </c>
      <c r="E1870" s="66" t="s">
        <v>2630</v>
      </c>
      <c r="F1870" s="67" t="s">
        <v>2631</v>
      </c>
      <c r="G1870" s="68">
        <v>61.25</v>
      </c>
      <c r="H1870" s="68">
        <v>1</v>
      </c>
      <c r="I1870" s="69">
        <v>61.25</v>
      </c>
      <c r="J1870" s="69">
        <v>2.15</v>
      </c>
      <c r="K1870" s="69">
        <v>0</v>
      </c>
      <c r="L1870" s="69">
        <v>131.68</v>
      </c>
      <c r="M1870" s="69">
        <v>131.68</v>
      </c>
      <c r="N1870" s="40"/>
    </row>
    <row r="1871" spans="1:14" x14ac:dyDescent="0.25">
      <c r="A1871" s="47" t="s">
        <v>5089</v>
      </c>
      <c r="B1871" s="63" t="s">
        <v>2632</v>
      </c>
      <c r="C1871" s="64" t="s">
        <v>104</v>
      </c>
      <c r="D1871" s="65">
        <v>41009</v>
      </c>
      <c r="E1871" s="66" t="s">
        <v>2633</v>
      </c>
      <c r="F1871" s="67" t="s">
        <v>145</v>
      </c>
      <c r="G1871" s="68">
        <v>9.8000000000000007</v>
      </c>
      <c r="H1871" s="68">
        <v>1</v>
      </c>
      <c r="I1871" s="69">
        <v>9.8000000000000007</v>
      </c>
      <c r="J1871" s="69">
        <v>1.6</v>
      </c>
      <c r="K1871" s="69">
        <v>0</v>
      </c>
      <c r="L1871" s="69">
        <v>15.68</v>
      </c>
      <c r="M1871" s="69">
        <v>15.68</v>
      </c>
      <c r="N1871" s="40"/>
    </row>
    <row r="1872" spans="1:14" x14ac:dyDescent="0.25">
      <c r="A1872" s="47" t="s">
        <v>5090</v>
      </c>
      <c r="B1872" s="72" t="s">
        <v>2634</v>
      </c>
      <c r="C1872" s="73"/>
      <c r="D1872" s="73"/>
      <c r="E1872" s="74" t="s">
        <v>1180</v>
      </c>
      <c r="F1872" s="73"/>
      <c r="G1872" s="75"/>
      <c r="H1872" s="75"/>
      <c r="I1872" s="75"/>
      <c r="J1872" s="75"/>
      <c r="K1872" s="75"/>
      <c r="L1872" s="76">
        <v>2791.36</v>
      </c>
      <c r="M1872" s="76">
        <v>2791.36</v>
      </c>
      <c r="N1872" s="40"/>
    </row>
    <row r="1873" spans="1:14" ht="24" x14ac:dyDescent="0.3">
      <c r="A1873" s="47" t="s">
        <v>5091</v>
      </c>
      <c r="B1873" s="63" t="s">
        <v>2635</v>
      </c>
      <c r="C1873" s="64" t="s">
        <v>104</v>
      </c>
      <c r="D1873" s="65">
        <v>41140</v>
      </c>
      <c r="E1873" s="66" t="s">
        <v>881</v>
      </c>
      <c r="F1873" s="67" t="s">
        <v>106</v>
      </c>
      <c r="G1873" s="68">
        <v>432.77</v>
      </c>
      <c r="H1873" s="68">
        <v>1</v>
      </c>
      <c r="I1873" s="69">
        <v>432.77</v>
      </c>
      <c r="J1873" s="69">
        <v>0</v>
      </c>
      <c r="K1873" s="69">
        <v>2.15</v>
      </c>
      <c r="L1873" s="69">
        <v>930.45</v>
      </c>
      <c r="M1873" s="69">
        <v>930.45</v>
      </c>
      <c r="N1873" s="41"/>
    </row>
    <row r="1874" spans="1:14" x14ac:dyDescent="0.25">
      <c r="A1874" s="47" t="s">
        <v>5092</v>
      </c>
      <c r="B1874" s="63" t="s">
        <v>2636</v>
      </c>
      <c r="C1874" s="64" t="s">
        <v>104</v>
      </c>
      <c r="D1874" s="65">
        <v>41002</v>
      </c>
      <c r="E1874" s="66" t="s">
        <v>787</v>
      </c>
      <c r="F1874" s="67" t="s">
        <v>106</v>
      </c>
      <c r="G1874" s="68">
        <v>432.77</v>
      </c>
      <c r="H1874" s="68">
        <v>1</v>
      </c>
      <c r="I1874" s="69">
        <v>432.77</v>
      </c>
      <c r="J1874" s="69">
        <v>0</v>
      </c>
      <c r="K1874" s="69">
        <v>4.3</v>
      </c>
      <c r="L1874" s="69">
        <v>1860.91</v>
      </c>
      <c r="M1874" s="69">
        <v>1860.91</v>
      </c>
      <c r="N1874" s="40"/>
    </row>
    <row r="1875" spans="1:14" x14ac:dyDescent="0.25">
      <c r="A1875" s="47" t="s">
        <v>5093</v>
      </c>
      <c r="B1875" s="57" t="s">
        <v>2637</v>
      </c>
      <c r="C1875" s="60"/>
      <c r="D1875" s="60"/>
      <c r="E1875" s="59" t="s">
        <v>26</v>
      </c>
      <c r="F1875" s="60"/>
      <c r="G1875" s="61"/>
      <c r="H1875" s="61"/>
      <c r="I1875" s="61"/>
      <c r="J1875" s="61"/>
      <c r="K1875" s="61"/>
      <c r="L1875" s="62">
        <v>22028.55</v>
      </c>
      <c r="M1875" s="62">
        <v>22028.55</v>
      </c>
      <c r="N1875" s="40"/>
    </row>
    <row r="1876" spans="1:14" x14ac:dyDescent="0.25">
      <c r="A1876" s="47" t="s">
        <v>5094</v>
      </c>
      <c r="B1876" s="72" t="s">
        <v>2638</v>
      </c>
      <c r="C1876" s="73"/>
      <c r="D1876" s="73"/>
      <c r="E1876" s="74" t="s">
        <v>885</v>
      </c>
      <c r="F1876" s="73"/>
      <c r="G1876" s="75"/>
      <c r="H1876" s="75"/>
      <c r="I1876" s="75"/>
      <c r="J1876" s="75"/>
      <c r="K1876" s="75"/>
      <c r="L1876" s="76">
        <v>12064.6</v>
      </c>
      <c r="M1876" s="76">
        <v>12064.6</v>
      </c>
      <c r="N1876" s="40"/>
    </row>
    <row r="1877" spans="1:14" x14ac:dyDescent="0.25">
      <c r="A1877" s="47" t="s">
        <v>5095</v>
      </c>
      <c r="B1877" s="63" t="s">
        <v>2639</v>
      </c>
      <c r="C1877" s="64" t="s">
        <v>104</v>
      </c>
      <c r="D1877" s="65">
        <v>50302</v>
      </c>
      <c r="E1877" s="66" t="s">
        <v>887</v>
      </c>
      <c r="F1877" s="67" t="s">
        <v>123</v>
      </c>
      <c r="G1877" s="68">
        <v>109</v>
      </c>
      <c r="H1877" s="68">
        <v>1</v>
      </c>
      <c r="I1877" s="69">
        <v>109</v>
      </c>
      <c r="J1877" s="69">
        <v>26.69</v>
      </c>
      <c r="K1877" s="69">
        <v>30.06</v>
      </c>
      <c r="L1877" s="69">
        <v>6185.75</v>
      </c>
      <c r="M1877" s="69">
        <v>6185.75</v>
      </c>
      <c r="N1877" s="40"/>
    </row>
    <row r="1878" spans="1:14" x14ac:dyDescent="0.25">
      <c r="A1878" s="47" t="s">
        <v>5096</v>
      </c>
      <c r="B1878" s="63" t="s">
        <v>2640</v>
      </c>
      <c r="C1878" s="64" t="s">
        <v>170</v>
      </c>
      <c r="D1878" s="65">
        <v>95577</v>
      </c>
      <c r="E1878" s="66" t="s">
        <v>2641</v>
      </c>
      <c r="F1878" s="67" t="s">
        <v>795</v>
      </c>
      <c r="G1878" s="68">
        <v>462.73</v>
      </c>
      <c r="H1878" s="68">
        <v>1</v>
      </c>
      <c r="I1878" s="69">
        <v>462.73</v>
      </c>
      <c r="J1878" s="69">
        <v>8.52</v>
      </c>
      <c r="K1878" s="69">
        <v>0.75</v>
      </c>
      <c r="L1878" s="69">
        <v>4289.5</v>
      </c>
      <c r="M1878" s="69">
        <v>4289.5</v>
      </c>
      <c r="N1878" s="40"/>
    </row>
    <row r="1879" spans="1:14" x14ac:dyDescent="0.25">
      <c r="A1879" s="47" t="s">
        <v>5097</v>
      </c>
      <c r="B1879" s="63" t="s">
        <v>2642</v>
      </c>
      <c r="C1879" s="64" t="s">
        <v>104</v>
      </c>
      <c r="D1879" s="65">
        <v>52014</v>
      </c>
      <c r="E1879" s="66" t="s">
        <v>797</v>
      </c>
      <c r="F1879" s="67" t="s">
        <v>795</v>
      </c>
      <c r="G1879" s="68">
        <v>122.73</v>
      </c>
      <c r="H1879" s="68">
        <v>1</v>
      </c>
      <c r="I1879" s="69">
        <v>122.73</v>
      </c>
      <c r="J1879" s="69">
        <v>10.88</v>
      </c>
      <c r="K1879" s="69">
        <v>2.0699999999999998</v>
      </c>
      <c r="L1879" s="69">
        <v>1589.35</v>
      </c>
      <c r="M1879" s="69">
        <v>1589.35</v>
      </c>
      <c r="N1879" s="40"/>
    </row>
    <row r="1880" spans="1:14" x14ac:dyDescent="0.25">
      <c r="A1880" s="47" t="s">
        <v>5098</v>
      </c>
      <c r="B1880" s="72" t="s">
        <v>2643</v>
      </c>
      <c r="C1880" s="73"/>
      <c r="D1880" s="73"/>
      <c r="E1880" s="74" t="s">
        <v>892</v>
      </c>
      <c r="F1880" s="73"/>
      <c r="G1880" s="75"/>
      <c r="H1880" s="75"/>
      <c r="I1880" s="75"/>
      <c r="J1880" s="75"/>
      <c r="K1880" s="75"/>
      <c r="L1880" s="76">
        <v>9888.89</v>
      </c>
      <c r="M1880" s="76">
        <v>9888.89</v>
      </c>
      <c r="N1880" s="40"/>
    </row>
    <row r="1881" spans="1:14" x14ac:dyDescent="0.25">
      <c r="A1881" s="47" t="s">
        <v>5099</v>
      </c>
      <c r="B1881" s="63" t="s">
        <v>2644</v>
      </c>
      <c r="C1881" s="64" t="s">
        <v>104</v>
      </c>
      <c r="D1881" s="65">
        <v>50901</v>
      </c>
      <c r="E1881" s="66" t="s">
        <v>894</v>
      </c>
      <c r="F1881" s="67" t="s">
        <v>145</v>
      </c>
      <c r="G1881" s="68">
        <v>13.03</v>
      </c>
      <c r="H1881" s="68">
        <v>1</v>
      </c>
      <c r="I1881" s="69">
        <v>13.03</v>
      </c>
      <c r="J1881" s="69">
        <v>0</v>
      </c>
      <c r="K1881" s="69">
        <v>35.020000000000003</v>
      </c>
      <c r="L1881" s="69">
        <v>456.31</v>
      </c>
      <c r="M1881" s="69">
        <v>456.31</v>
      </c>
      <c r="N1881" s="40"/>
    </row>
    <row r="1882" spans="1:14" x14ac:dyDescent="0.25">
      <c r="A1882" s="47" t="s">
        <v>5100</v>
      </c>
      <c r="B1882" s="63" t="s">
        <v>2645</v>
      </c>
      <c r="C1882" s="64" t="s">
        <v>104</v>
      </c>
      <c r="D1882" s="65">
        <v>50902</v>
      </c>
      <c r="E1882" s="66" t="s">
        <v>2646</v>
      </c>
      <c r="F1882" s="67" t="s">
        <v>106</v>
      </c>
      <c r="G1882" s="68">
        <v>14.04</v>
      </c>
      <c r="H1882" s="68">
        <v>1</v>
      </c>
      <c r="I1882" s="69">
        <v>14.04</v>
      </c>
      <c r="J1882" s="69">
        <v>0</v>
      </c>
      <c r="K1882" s="69">
        <v>4.3</v>
      </c>
      <c r="L1882" s="69">
        <v>60.37</v>
      </c>
      <c r="M1882" s="69">
        <v>60.37</v>
      </c>
      <c r="N1882" s="40"/>
    </row>
    <row r="1883" spans="1:14" ht="24" x14ac:dyDescent="0.3">
      <c r="A1883" s="47" t="s">
        <v>5101</v>
      </c>
      <c r="B1883" s="63" t="s">
        <v>2647</v>
      </c>
      <c r="C1883" s="64" t="s">
        <v>170</v>
      </c>
      <c r="D1883" s="65">
        <v>96616</v>
      </c>
      <c r="E1883" s="70" t="s">
        <v>3220</v>
      </c>
      <c r="F1883" s="67" t="s">
        <v>145</v>
      </c>
      <c r="G1883" s="68">
        <v>0.7</v>
      </c>
      <c r="H1883" s="68">
        <v>1</v>
      </c>
      <c r="I1883" s="69">
        <v>0.7</v>
      </c>
      <c r="J1883" s="69">
        <v>358.56</v>
      </c>
      <c r="K1883" s="69">
        <v>174.34</v>
      </c>
      <c r="L1883" s="69">
        <v>373.03</v>
      </c>
      <c r="M1883" s="69">
        <v>373.03</v>
      </c>
      <c r="N1883" s="41"/>
    </row>
    <row r="1884" spans="1:14" x14ac:dyDescent="0.25">
      <c r="A1884" s="47" t="s">
        <v>5102</v>
      </c>
      <c r="B1884" s="63" t="s">
        <v>2648</v>
      </c>
      <c r="C1884" s="64" t="s">
        <v>104</v>
      </c>
      <c r="D1884" s="65">
        <v>60524</v>
      </c>
      <c r="E1884" s="66" t="s">
        <v>799</v>
      </c>
      <c r="F1884" s="67" t="s">
        <v>145</v>
      </c>
      <c r="G1884" s="68">
        <v>13.03</v>
      </c>
      <c r="H1884" s="68">
        <v>1</v>
      </c>
      <c r="I1884" s="69">
        <v>13.03</v>
      </c>
      <c r="J1884" s="69">
        <v>469.28</v>
      </c>
      <c r="K1884" s="69">
        <v>0</v>
      </c>
      <c r="L1884" s="69">
        <v>6114.71</v>
      </c>
      <c r="M1884" s="69">
        <v>6114.71</v>
      </c>
      <c r="N1884" s="40"/>
    </row>
    <row r="1885" spans="1:14" ht="24" x14ac:dyDescent="0.3">
      <c r="A1885" s="47" t="s">
        <v>5103</v>
      </c>
      <c r="B1885" s="63" t="s">
        <v>2649</v>
      </c>
      <c r="C1885" s="64" t="s">
        <v>104</v>
      </c>
      <c r="D1885" s="65">
        <v>51060</v>
      </c>
      <c r="E1885" s="70" t="s">
        <v>3177</v>
      </c>
      <c r="F1885" s="67" t="s">
        <v>145</v>
      </c>
      <c r="G1885" s="68">
        <v>13.03</v>
      </c>
      <c r="H1885" s="68">
        <v>1</v>
      </c>
      <c r="I1885" s="69">
        <v>13.03</v>
      </c>
      <c r="J1885" s="69">
        <v>0.1</v>
      </c>
      <c r="K1885" s="69">
        <v>32.22</v>
      </c>
      <c r="L1885" s="69">
        <v>421.12</v>
      </c>
      <c r="M1885" s="69">
        <v>421.12</v>
      </c>
      <c r="N1885" s="41"/>
    </row>
    <row r="1886" spans="1:14" x14ac:dyDescent="0.25">
      <c r="A1886" s="47" t="s">
        <v>5104</v>
      </c>
      <c r="B1886" s="63" t="s">
        <v>2650</v>
      </c>
      <c r="C1886" s="64" t="s">
        <v>104</v>
      </c>
      <c r="D1886" s="65">
        <v>52014</v>
      </c>
      <c r="E1886" s="66" t="s">
        <v>797</v>
      </c>
      <c r="F1886" s="67" t="s">
        <v>795</v>
      </c>
      <c r="G1886" s="68">
        <v>134.30000000000001</v>
      </c>
      <c r="H1886" s="68">
        <v>1</v>
      </c>
      <c r="I1886" s="69">
        <v>134.30000000000001</v>
      </c>
      <c r="J1886" s="69">
        <v>10.88</v>
      </c>
      <c r="K1886" s="69">
        <v>2.0699999999999998</v>
      </c>
      <c r="L1886" s="69">
        <v>1739.18</v>
      </c>
      <c r="M1886" s="69">
        <v>1739.18</v>
      </c>
      <c r="N1886" s="40"/>
    </row>
    <row r="1887" spans="1:14" x14ac:dyDescent="0.25">
      <c r="A1887" s="47" t="s">
        <v>5105</v>
      </c>
      <c r="B1887" s="63" t="s">
        <v>2651</v>
      </c>
      <c r="C1887" s="64" t="s">
        <v>104</v>
      </c>
      <c r="D1887" s="65">
        <v>52004</v>
      </c>
      <c r="E1887" s="66" t="s">
        <v>1310</v>
      </c>
      <c r="F1887" s="67" t="s">
        <v>795</v>
      </c>
      <c r="G1887" s="68">
        <v>24</v>
      </c>
      <c r="H1887" s="68">
        <v>1</v>
      </c>
      <c r="I1887" s="69">
        <v>24</v>
      </c>
      <c r="J1887" s="69">
        <v>7.79</v>
      </c>
      <c r="K1887" s="69">
        <v>2.37</v>
      </c>
      <c r="L1887" s="69">
        <v>243.84</v>
      </c>
      <c r="M1887" s="69">
        <v>243.84</v>
      </c>
      <c r="N1887" s="40"/>
    </row>
    <row r="1888" spans="1:14" x14ac:dyDescent="0.25">
      <c r="A1888" s="47" t="s">
        <v>5106</v>
      </c>
      <c r="B1888" s="63" t="s">
        <v>2652</v>
      </c>
      <c r="C1888" s="64" t="s">
        <v>104</v>
      </c>
      <c r="D1888" s="65">
        <v>52005</v>
      </c>
      <c r="E1888" s="66" t="s">
        <v>890</v>
      </c>
      <c r="F1888" s="67" t="s">
        <v>795</v>
      </c>
      <c r="G1888" s="68">
        <v>47.7</v>
      </c>
      <c r="H1888" s="68">
        <v>1</v>
      </c>
      <c r="I1888" s="69">
        <v>47.7</v>
      </c>
      <c r="J1888" s="69">
        <v>7.7</v>
      </c>
      <c r="K1888" s="69">
        <v>2.37</v>
      </c>
      <c r="L1888" s="69">
        <v>480.33</v>
      </c>
      <c r="M1888" s="69">
        <v>480.33</v>
      </c>
      <c r="N1888" s="40"/>
    </row>
    <row r="1889" spans="1:14" x14ac:dyDescent="0.25">
      <c r="A1889" s="47" t="s">
        <v>5107</v>
      </c>
      <c r="B1889" s="72" t="s">
        <v>2653</v>
      </c>
      <c r="C1889" s="73"/>
      <c r="D1889" s="73"/>
      <c r="E1889" s="74" t="s">
        <v>907</v>
      </c>
      <c r="F1889" s="73"/>
      <c r="G1889" s="75"/>
      <c r="H1889" s="75"/>
      <c r="I1889" s="75"/>
      <c r="J1889" s="75"/>
      <c r="K1889" s="75"/>
      <c r="L1889" s="76">
        <v>75.06</v>
      </c>
      <c r="M1889" s="76">
        <v>75.06</v>
      </c>
      <c r="N1889" s="40"/>
    </row>
    <row r="1890" spans="1:14" x14ac:dyDescent="0.25">
      <c r="A1890" s="47" t="s">
        <v>5108</v>
      </c>
      <c r="B1890" s="63" t="s">
        <v>2654</v>
      </c>
      <c r="C1890" s="64" t="s">
        <v>104</v>
      </c>
      <c r="D1890" s="65">
        <v>50251</v>
      </c>
      <c r="E1890" s="66" t="s">
        <v>909</v>
      </c>
      <c r="F1890" s="67" t="s">
        <v>101</v>
      </c>
      <c r="G1890" s="68">
        <v>6</v>
      </c>
      <c r="H1890" s="68">
        <v>1</v>
      </c>
      <c r="I1890" s="69">
        <v>6</v>
      </c>
      <c r="J1890" s="69">
        <v>12.51</v>
      </c>
      <c r="K1890" s="69">
        <v>0</v>
      </c>
      <c r="L1890" s="69">
        <v>75.06</v>
      </c>
      <c r="M1890" s="69">
        <v>75.06</v>
      </c>
      <c r="N1890" s="40"/>
    </row>
    <row r="1891" spans="1:14" x14ac:dyDescent="0.25">
      <c r="A1891" s="47" t="s">
        <v>5109</v>
      </c>
      <c r="B1891" s="57" t="s">
        <v>2655</v>
      </c>
      <c r="C1891" s="60"/>
      <c r="D1891" s="60"/>
      <c r="E1891" s="59" t="s">
        <v>28</v>
      </c>
      <c r="F1891" s="60"/>
      <c r="G1891" s="61"/>
      <c r="H1891" s="61"/>
      <c r="I1891" s="61"/>
      <c r="J1891" s="61"/>
      <c r="K1891" s="61"/>
      <c r="L1891" s="62">
        <v>41290.19</v>
      </c>
      <c r="M1891" s="62">
        <v>41290.19</v>
      </c>
      <c r="N1891" s="40"/>
    </row>
    <row r="1892" spans="1:14" x14ac:dyDescent="0.25">
      <c r="A1892" s="47" t="s">
        <v>5110</v>
      </c>
      <c r="B1892" s="72" t="s">
        <v>2656</v>
      </c>
      <c r="C1892" s="73"/>
      <c r="D1892" s="73"/>
      <c r="E1892" s="74" t="s">
        <v>2657</v>
      </c>
      <c r="F1892" s="73"/>
      <c r="G1892" s="75"/>
      <c r="H1892" s="75"/>
      <c r="I1892" s="75"/>
      <c r="J1892" s="75"/>
      <c r="K1892" s="75"/>
      <c r="L1892" s="76">
        <v>9417.9499999999989</v>
      </c>
      <c r="M1892" s="76">
        <v>9417.9499999999989</v>
      </c>
      <c r="N1892" s="40"/>
    </row>
    <row r="1893" spans="1:14" x14ac:dyDescent="0.25">
      <c r="A1893" s="47" t="s">
        <v>5111</v>
      </c>
      <c r="B1893" s="63" t="s">
        <v>2658</v>
      </c>
      <c r="C1893" s="64" t="s">
        <v>104</v>
      </c>
      <c r="D1893" s="65">
        <v>40101</v>
      </c>
      <c r="E1893" s="66" t="s">
        <v>144</v>
      </c>
      <c r="F1893" s="67" t="s">
        <v>145</v>
      </c>
      <c r="G1893" s="68">
        <v>14.89</v>
      </c>
      <c r="H1893" s="68">
        <v>1</v>
      </c>
      <c r="I1893" s="69">
        <v>14.89</v>
      </c>
      <c r="J1893" s="69">
        <v>0</v>
      </c>
      <c r="K1893" s="69">
        <v>27.66</v>
      </c>
      <c r="L1893" s="69">
        <v>411.85</v>
      </c>
      <c r="M1893" s="69">
        <v>411.85</v>
      </c>
      <c r="N1893" s="40"/>
    </row>
    <row r="1894" spans="1:14" x14ac:dyDescent="0.25">
      <c r="A1894" s="47" t="s">
        <v>5112</v>
      </c>
      <c r="B1894" s="63" t="s">
        <v>2659</v>
      </c>
      <c r="C1894" s="64" t="s">
        <v>104</v>
      </c>
      <c r="D1894" s="65">
        <v>50902</v>
      </c>
      <c r="E1894" s="66" t="s">
        <v>2646</v>
      </c>
      <c r="F1894" s="67" t="s">
        <v>106</v>
      </c>
      <c r="G1894" s="68">
        <v>15.95</v>
      </c>
      <c r="H1894" s="68">
        <v>1</v>
      </c>
      <c r="I1894" s="69">
        <v>15.95</v>
      </c>
      <c r="J1894" s="69">
        <v>0</v>
      </c>
      <c r="K1894" s="69">
        <v>4.3</v>
      </c>
      <c r="L1894" s="69">
        <v>68.58</v>
      </c>
      <c r="M1894" s="69">
        <v>68.58</v>
      </c>
      <c r="N1894" s="40"/>
    </row>
    <row r="1895" spans="1:14" ht="24" x14ac:dyDescent="0.3">
      <c r="A1895" s="47" t="s">
        <v>5113</v>
      </c>
      <c r="B1895" s="63" t="s">
        <v>2660</v>
      </c>
      <c r="C1895" s="64" t="s">
        <v>170</v>
      </c>
      <c r="D1895" s="65">
        <v>96616</v>
      </c>
      <c r="E1895" s="70" t="s">
        <v>3220</v>
      </c>
      <c r="F1895" s="67" t="s">
        <v>145</v>
      </c>
      <c r="G1895" s="68">
        <v>0.8</v>
      </c>
      <c r="H1895" s="68">
        <v>1</v>
      </c>
      <c r="I1895" s="69">
        <v>0.8</v>
      </c>
      <c r="J1895" s="69">
        <v>358.56</v>
      </c>
      <c r="K1895" s="69">
        <v>174.34</v>
      </c>
      <c r="L1895" s="69">
        <v>426.32</v>
      </c>
      <c r="M1895" s="69">
        <v>426.32</v>
      </c>
      <c r="N1895" s="41"/>
    </row>
    <row r="1896" spans="1:14" x14ac:dyDescent="0.25">
      <c r="A1896" s="47" t="s">
        <v>5114</v>
      </c>
      <c r="B1896" s="63" t="s">
        <v>2661</v>
      </c>
      <c r="C1896" s="64" t="s">
        <v>104</v>
      </c>
      <c r="D1896" s="65">
        <v>60191</v>
      </c>
      <c r="E1896" s="66" t="s">
        <v>915</v>
      </c>
      <c r="F1896" s="67" t="s">
        <v>106</v>
      </c>
      <c r="G1896" s="68">
        <v>85.06</v>
      </c>
      <c r="H1896" s="68">
        <v>1</v>
      </c>
      <c r="I1896" s="69">
        <v>85.06</v>
      </c>
      <c r="J1896" s="69">
        <v>20.100000000000001</v>
      </c>
      <c r="K1896" s="69">
        <v>9.0399999999999991</v>
      </c>
      <c r="L1896" s="69">
        <v>2478.64</v>
      </c>
      <c r="M1896" s="69">
        <v>2478.64</v>
      </c>
      <c r="N1896" s="40"/>
    </row>
    <row r="1897" spans="1:14" x14ac:dyDescent="0.25">
      <c r="A1897" s="47" t="s">
        <v>5115</v>
      </c>
      <c r="B1897" s="63" t="s">
        <v>2662</v>
      </c>
      <c r="C1897" s="64" t="s">
        <v>104</v>
      </c>
      <c r="D1897" s="65">
        <v>60524</v>
      </c>
      <c r="E1897" s="66" t="s">
        <v>799</v>
      </c>
      <c r="F1897" s="67" t="s">
        <v>145</v>
      </c>
      <c r="G1897" s="68">
        <v>6.38</v>
      </c>
      <c r="H1897" s="68">
        <v>1</v>
      </c>
      <c r="I1897" s="69">
        <v>6.38</v>
      </c>
      <c r="J1897" s="69">
        <v>469.28</v>
      </c>
      <c r="K1897" s="69">
        <v>0</v>
      </c>
      <c r="L1897" s="69">
        <v>2994</v>
      </c>
      <c r="M1897" s="69">
        <v>2994</v>
      </c>
      <c r="N1897" s="40"/>
    </row>
    <row r="1898" spans="1:14" ht="24" x14ac:dyDescent="0.3">
      <c r="A1898" s="47" t="s">
        <v>5116</v>
      </c>
      <c r="B1898" s="63" t="s">
        <v>2663</v>
      </c>
      <c r="C1898" s="64" t="s">
        <v>104</v>
      </c>
      <c r="D1898" s="65">
        <v>60800</v>
      </c>
      <c r="E1898" s="70" t="s">
        <v>3179</v>
      </c>
      <c r="F1898" s="67" t="s">
        <v>145</v>
      </c>
      <c r="G1898" s="68">
        <v>6.38</v>
      </c>
      <c r="H1898" s="68">
        <v>1</v>
      </c>
      <c r="I1898" s="69">
        <v>6.38</v>
      </c>
      <c r="J1898" s="69">
        <v>0.1</v>
      </c>
      <c r="K1898" s="69">
        <v>41.06</v>
      </c>
      <c r="L1898" s="69">
        <v>262.60000000000002</v>
      </c>
      <c r="M1898" s="69">
        <v>262.60000000000002</v>
      </c>
      <c r="N1898" s="41"/>
    </row>
    <row r="1899" spans="1:14" x14ac:dyDescent="0.25">
      <c r="A1899" s="47" t="s">
        <v>5117</v>
      </c>
      <c r="B1899" s="63" t="s">
        <v>2664</v>
      </c>
      <c r="C1899" s="64" t="s">
        <v>104</v>
      </c>
      <c r="D1899" s="65">
        <v>40902</v>
      </c>
      <c r="E1899" s="66" t="s">
        <v>147</v>
      </c>
      <c r="F1899" s="67" t="s">
        <v>145</v>
      </c>
      <c r="G1899" s="68">
        <v>8.51</v>
      </c>
      <c r="H1899" s="68">
        <v>1</v>
      </c>
      <c r="I1899" s="69">
        <v>8.51</v>
      </c>
      <c r="J1899" s="69">
        <v>0</v>
      </c>
      <c r="K1899" s="69">
        <v>18.32</v>
      </c>
      <c r="L1899" s="69">
        <v>155.9</v>
      </c>
      <c r="M1899" s="69">
        <v>155.9</v>
      </c>
      <c r="N1899" s="40"/>
    </row>
    <row r="1900" spans="1:14" x14ac:dyDescent="0.25">
      <c r="A1900" s="47" t="s">
        <v>5118</v>
      </c>
      <c r="B1900" s="63" t="s">
        <v>2665</v>
      </c>
      <c r="C1900" s="64" t="s">
        <v>104</v>
      </c>
      <c r="D1900" s="65">
        <v>52004</v>
      </c>
      <c r="E1900" s="66" t="s">
        <v>1310</v>
      </c>
      <c r="F1900" s="67" t="s">
        <v>795</v>
      </c>
      <c r="G1900" s="68">
        <v>154</v>
      </c>
      <c r="H1900" s="68">
        <v>1</v>
      </c>
      <c r="I1900" s="69">
        <v>154</v>
      </c>
      <c r="J1900" s="69">
        <v>7.79</v>
      </c>
      <c r="K1900" s="69">
        <v>2.37</v>
      </c>
      <c r="L1900" s="69">
        <v>1564.64</v>
      </c>
      <c r="M1900" s="69">
        <v>1564.64</v>
      </c>
      <c r="N1900" s="40"/>
    </row>
    <row r="1901" spans="1:14" x14ac:dyDescent="0.25">
      <c r="A1901" s="47" t="s">
        <v>5119</v>
      </c>
      <c r="B1901" s="63" t="s">
        <v>2666</v>
      </c>
      <c r="C1901" s="64" t="s">
        <v>104</v>
      </c>
      <c r="D1901" s="65">
        <v>52014</v>
      </c>
      <c r="E1901" s="66" t="s">
        <v>797</v>
      </c>
      <c r="F1901" s="67" t="s">
        <v>795</v>
      </c>
      <c r="G1901" s="68">
        <v>81.5</v>
      </c>
      <c r="H1901" s="68">
        <v>1</v>
      </c>
      <c r="I1901" s="69">
        <v>81.5</v>
      </c>
      <c r="J1901" s="69">
        <v>10.88</v>
      </c>
      <c r="K1901" s="69">
        <v>2.0699999999999998</v>
      </c>
      <c r="L1901" s="69">
        <v>1055.42</v>
      </c>
      <c r="M1901" s="69">
        <v>1055.42</v>
      </c>
      <c r="N1901" s="40"/>
    </row>
    <row r="1902" spans="1:14" x14ac:dyDescent="0.25">
      <c r="A1902" s="47" t="s">
        <v>5120</v>
      </c>
      <c r="B1902" s="72" t="s">
        <v>2667</v>
      </c>
      <c r="C1902" s="73"/>
      <c r="D1902" s="73"/>
      <c r="E1902" s="74" t="s">
        <v>927</v>
      </c>
      <c r="F1902" s="73"/>
      <c r="G1902" s="75"/>
      <c r="H1902" s="75"/>
      <c r="I1902" s="75"/>
      <c r="J1902" s="75"/>
      <c r="K1902" s="75"/>
      <c r="L1902" s="76">
        <v>18204.98</v>
      </c>
      <c r="M1902" s="76">
        <v>18204.98</v>
      </c>
      <c r="N1902" s="40"/>
    </row>
    <row r="1903" spans="1:14" x14ac:dyDescent="0.25">
      <c r="A1903" s="47" t="s">
        <v>5121</v>
      </c>
      <c r="B1903" s="63" t="s">
        <v>2668</v>
      </c>
      <c r="C1903" s="64" t="s">
        <v>104</v>
      </c>
      <c r="D1903" s="65">
        <v>60205</v>
      </c>
      <c r="E1903" s="66" t="s">
        <v>929</v>
      </c>
      <c r="F1903" s="67" t="s">
        <v>106</v>
      </c>
      <c r="G1903" s="68">
        <v>132.18</v>
      </c>
      <c r="H1903" s="68">
        <v>1</v>
      </c>
      <c r="I1903" s="69">
        <v>132.18</v>
      </c>
      <c r="J1903" s="69">
        <v>28.99</v>
      </c>
      <c r="K1903" s="69">
        <v>18.57</v>
      </c>
      <c r="L1903" s="69">
        <v>6286.48</v>
      </c>
      <c r="M1903" s="69">
        <v>6286.48</v>
      </c>
      <c r="N1903" s="40"/>
    </row>
    <row r="1904" spans="1:14" x14ac:dyDescent="0.25">
      <c r="A1904" s="47" t="s">
        <v>5122</v>
      </c>
      <c r="B1904" s="63" t="s">
        <v>2669</v>
      </c>
      <c r="C1904" s="64" t="s">
        <v>104</v>
      </c>
      <c r="D1904" s="65">
        <v>60524</v>
      </c>
      <c r="E1904" s="66" t="s">
        <v>799</v>
      </c>
      <c r="F1904" s="67" t="s">
        <v>145</v>
      </c>
      <c r="G1904" s="68">
        <v>8.98</v>
      </c>
      <c r="H1904" s="68">
        <v>1</v>
      </c>
      <c r="I1904" s="69">
        <v>8.98</v>
      </c>
      <c r="J1904" s="69">
        <v>469.28</v>
      </c>
      <c r="K1904" s="69">
        <v>0</v>
      </c>
      <c r="L1904" s="69">
        <v>4214.13</v>
      </c>
      <c r="M1904" s="69">
        <v>4214.13</v>
      </c>
      <c r="N1904" s="40"/>
    </row>
    <row r="1905" spans="1:14" ht="24" x14ac:dyDescent="0.3">
      <c r="A1905" s="47" t="s">
        <v>5123</v>
      </c>
      <c r="B1905" s="63" t="s">
        <v>2670</v>
      </c>
      <c r="C1905" s="64" t="s">
        <v>104</v>
      </c>
      <c r="D1905" s="65">
        <v>60800</v>
      </c>
      <c r="E1905" s="70" t="s">
        <v>3179</v>
      </c>
      <c r="F1905" s="67" t="s">
        <v>145</v>
      </c>
      <c r="G1905" s="68">
        <v>8.98</v>
      </c>
      <c r="H1905" s="68">
        <v>1</v>
      </c>
      <c r="I1905" s="69">
        <v>8.98</v>
      </c>
      <c r="J1905" s="69">
        <v>0.1</v>
      </c>
      <c r="K1905" s="69">
        <v>41.06</v>
      </c>
      <c r="L1905" s="69">
        <v>369.61</v>
      </c>
      <c r="M1905" s="69">
        <v>369.61</v>
      </c>
      <c r="N1905" s="41"/>
    </row>
    <row r="1906" spans="1:14" ht="24" x14ac:dyDescent="0.3">
      <c r="A1906" s="47" t="s">
        <v>5124</v>
      </c>
      <c r="B1906" s="63" t="s">
        <v>2671</v>
      </c>
      <c r="C1906" s="64" t="s">
        <v>170</v>
      </c>
      <c r="D1906" s="65">
        <v>92762</v>
      </c>
      <c r="E1906" s="66" t="s">
        <v>807</v>
      </c>
      <c r="F1906" s="67" t="s">
        <v>795</v>
      </c>
      <c r="G1906" s="68">
        <v>501.09</v>
      </c>
      <c r="H1906" s="68">
        <v>1</v>
      </c>
      <c r="I1906" s="69">
        <v>501.09</v>
      </c>
      <c r="J1906" s="69">
        <v>8.68</v>
      </c>
      <c r="K1906" s="69">
        <v>0.9</v>
      </c>
      <c r="L1906" s="69">
        <v>4800.4399999999996</v>
      </c>
      <c r="M1906" s="69">
        <v>4800.4399999999996</v>
      </c>
      <c r="N1906" s="41"/>
    </row>
    <row r="1907" spans="1:14" ht="24" x14ac:dyDescent="0.3">
      <c r="A1907" s="47" t="s">
        <v>5125</v>
      </c>
      <c r="B1907" s="63" t="s">
        <v>2672</v>
      </c>
      <c r="C1907" s="64" t="s">
        <v>170</v>
      </c>
      <c r="D1907" s="65">
        <v>92759</v>
      </c>
      <c r="E1907" s="66" t="s">
        <v>919</v>
      </c>
      <c r="F1907" s="67" t="s">
        <v>795</v>
      </c>
      <c r="G1907" s="68">
        <v>211.9</v>
      </c>
      <c r="H1907" s="68">
        <v>1</v>
      </c>
      <c r="I1907" s="69">
        <v>211.9</v>
      </c>
      <c r="J1907" s="69">
        <v>8.7799999999999994</v>
      </c>
      <c r="K1907" s="69">
        <v>3.18</v>
      </c>
      <c r="L1907" s="69">
        <v>2534.3200000000002</v>
      </c>
      <c r="M1907" s="69">
        <v>2534.3200000000002</v>
      </c>
      <c r="N1907" s="41"/>
    </row>
    <row r="1908" spans="1:14" x14ac:dyDescent="0.25">
      <c r="A1908" s="47" t="s">
        <v>5126</v>
      </c>
      <c r="B1908" s="72" t="s">
        <v>2673</v>
      </c>
      <c r="C1908" s="73"/>
      <c r="D1908" s="73"/>
      <c r="E1908" s="74" t="s">
        <v>2674</v>
      </c>
      <c r="F1908" s="73"/>
      <c r="G1908" s="75"/>
      <c r="H1908" s="75"/>
      <c r="I1908" s="75"/>
      <c r="J1908" s="75"/>
      <c r="K1908" s="75"/>
      <c r="L1908" s="76">
        <v>1278.57</v>
      </c>
      <c r="M1908" s="76">
        <v>1278.57</v>
      </c>
      <c r="N1908" s="40"/>
    </row>
    <row r="1909" spans="1:14" x14ac:dyDescent="0.25">
      <c r="A1909" s="47" t="s">
        <v>5127</v>
      </c>
      <c r="B1909" s="63" t="s">
        <v>2675</v>
      </c>
      <c r="C1909" s="64" t="s">
        <v>104</v>
      </c>
      <c r="D1909" s="65">
        <v>60205</v>
      </c>
      <c r="E1909" s="66" t="s">
        <v>929</v>
      </c>
      <c r="F1909" s="67" t="s">
        <v>106</v>
      </c>
      <c r="G1909" s="68">
        <v>5.0999999999999996</v>
      </c>
      <c r="H1909" s="68">
        <v>1</v>
      </c>
      <c r="I1909" s="69">
        <v>5.0999999999999996</v>
      </c>
      <c r="J1909" s="69">
        <v>28.99</v>
      </c>
      <c r="K1909" s="69">
        <v>18.57</v>
      </c>
      <c r="L1909" s="69">
        <v>242.55</v>
      </c>
      <c r="M1909" s="69">
        <v>242.55</v>
      </c>
      <c r="N1909" s="40"/>
    </row>
    <row r="1910" spans="1:14" x14ac:dyDescent="0.25">
      <c r="A1910" s="47" t="s">
        <v>5128</v>
      </c>
      <c r="B1910" s="63" t="s">
        <v>2676</v>
      </c>
      <c r="C1910" s="64" t="s">
        <v>104</v>
      </c>
      <c r="D1910" s="65">
        <v>60524</v>
      </c>
      <c r="E1910" s="66" t="s">
        <v>799</v>
      </c>
      <c r="F1910" s="67" t="s">
        <v>145</v>
      </c>
      <c r="G1910" s="68">
        <v>0.5</v>
      </c>
      <c r="H1910" s="68">
        <v>1</v>
      </c>
      <c r="I1910" s="69">
        <v>0.5</v>
      </c>
      <c r="J1910" s="69">
        <v>469.28</v>
      </c>
      <c r="K1910" s="69">
        <v>0</v>
      </c>
      <c r="L1910" s="69">
        <v>234.64</v>
      </c>
      <c r="M1910" s="69">
        <v>234.64</v>
      </c>
      <c r="N1910" s="40"/>
    </row>
    <row r="1911" spans="1:14" ht="24" x14ac:dyDescent="0.3">
      <c r="A1911" s="47" t="s">
        <v>5129</v>
      </c>
      <c r="B1911" s="63" t="s">
        <v>2677</v>
      </c>
      <c r="C1911" s="64" t="s">
        <v>104</v>
      </c>
      <c r="D1911" s="65">
        <v>60800</v>
      </c>
      <c r="E1911" s="70" t="s">
        <v>3179</v>
      </c>
      <c r="F1911" s="67" t="s">
        <v>145</v>
      </c>
      <c r="G1911" s="68">
        <v>0.5</v>
      </c>
      <c r="H1911" s="68">
        <v>1</v>
      </c>
      <c r="I1911" s="69">
        <v>0.5</v>
      </c>
      <c r="J1911" s="69">
        <v>0.1</v>
      </c>
      <c r="K1911" s="69">
        <v>41.06</v>
      </c>
      <c r="L1911" s="69">
        <v>20.58</v>
      </c>
      <c r="M1911" s="69">
        <v>20.58</v>
      </c>
      <c r="N1911" s="41"/>
    </row>
    <row r="1912" spans="1:14" ht="24" x14ac:dyDescent="0.3">
      <c r="A1912" s="47" t="s">
        <v>5130</v>
      </c>
      <c r="B1912" s="63" t="s">
        <v>2678</v>
      </c>
      <c r="C1912" s="64" t="s">
        <v>170</v>
      </c>
      <c r="D1912" s="65">
        <v>92762</v>
      </c>
      <c r="E1912" s="66" t="s">
        <v>807</v>
      </c>
      <c r="F1912" s="67" t="s">
        <v>795</v>
      </c>
      <c r="G1912" s="68">
        <v>60.73</v>
      </c>
      <c r="H1912" s="68">
        <v>1</v>
      </c>
      <c r="I1912" s="69">
        <v>60.73</v>
      </c>
      <c r="J1912" s="69">
        <v>8.68</v>
      </c>
      <c r="K1912" s="69">
        <v>0.9</v>
      </c>
      <c r="L1912" s="69">
        <v>581.79</v>
      </c>
      <c r="M1912" s="69">
        <v>581.79</v>
      </c>
      <c r="N1912" s="41"/>
    </row>
    <row r="1913" spans="1:14" ht="24" x14ac:dyDescent="0.3">
      <c r="A1913" s="47" t="s">
        <v>5131</v>
      </c>
      <c r="B1913" s="63" t="s">
        <v>2679</v>
      </c>
      <c r="C1913" s="64" t="s">
        <v>170</v>
      </c>
      <c r="D1913" s="65">
        <v>92759</v>
      </c>
      <c r="E1913" s="66" t="s">
        <v>919</v>
      </c>
      <c r="F1913" s="67" t="s">
        <v>795</v>
      </c>
      <c r="G1913" s="68">
        <v>16.64</v>
      </c>
      <c r="H1913" s="68">
        <v>1</v>
      </c>
      <c r="I1913" s="69">
        <v>16.64</v>
      </c>
      <c r="J1913" s="69">
        <v>8.7799999999999994</v>
      </c>
      <c r="K1913" s="69">
        <v>3.18</v>
      </c>
      <c r="L1913" s="69">
        <v>199.01</v>
      </c>
      <c r="M1913" s="69">
        <v>199.01</v>
      </c>
      <c r="N1913" s="41"/>
    </row>
    <row r="1914" spans="1:14" x14ac:dyDescent="0.25">
      <c r="A1914" s="47" t="s">
        <v>5132</v>
      </c>
      <c r="B1914" s="72" t="s">
        <v>2680</v>
      </c>
      <c r="C1914" s="73"/>
      <c r="D1914" s="73"/>
      <c r="E1914" s="74" t="s">
        <v>935</v>
      </c>
      <c r="F1914" s="73"/>
      <c r="G1914" s="75"/>
      <c r="H1914" s="75"/>
      <c r="I1914" s="75"/>
      <c r="J1914" s="75"/>
      <c r="K1914" s="75"/>
      <c r="L1914" s="76">
        <v>12163.510000000002</v>
      </c>
      <c r="M1914" s="76">
        <v>12163.510000000002</v>
      </c>
      <c r="N1914" s="40"/>
    </row>
    <row r="1915" spans="1:14" x14ac:dyDescent="0.25">
      <c r="A1915" s="47" t="s">
        <v>5133</v>
      </c>
      <c r="B1915" s="63" t="s">
        <v>2681</v>
      </c>
      <c r="C1915" s="64" t="s">
        <v>104</v>
      </c>
      <c r="D1915" s="65">
        <v>60205</v>
      </c>
      <c r="E1915" s="66" t="s">
        <v>929</v>
      </c>
      <c r="F1915" s="67" t="s">
        <v>106</v>
      </c>
      <c r="G1915" s="68">
        <v>98.39</v>
      </c>
      <c r="H1915" s="68">
        <v>1</v>
      </c>
      <c r="I1915" s="69">
        <v>98.39</v>
      </c>
      <c r="J1915" s="69">
        <v>28.99</v>
      </c>
      <c r="K1915" s="69">
        <v>18.57</v>
      </c>
      <c r="L1915" s="69">
        <v>4679.42</v>
      </c>
      <c r="M1915" s="69">
        <v>4679.42</v>
      </c>
      <c r="N1915" s="40"/>
    </row>
    <row r="1916" spans="1:14" x14ac:dyDescent="0.25">
      <c r="A1916" s="47" t="s">
        <v>5134</v>
      </c>
      <c r="B1916" s="63" t="s">
        <v>2682</v>
      </c>
      <c r="C1916" s="64" t="s">
        <v>104</v>
      </c>
      <c r="D1916" s="65">
        <v>60524</v>
      </c>
      <c r="E1916" s="66" t="s">
        <v>799</v>
      </c>
      <c r="F1916" s="67" t="s">
        <v>145</v>
      </c>
      <c r="G1916" s="68">
        <v>5.92</v>
      </c>
      <c r="H1916" s="68">
        <v>1</v>
      </c>
      <c r="I1916" s="69">
        <v>5.92</v>
      </c>
      <c r="J1916" s="69">
        <v>469.28</v>
      </c>
      <c r="K1916" s="69">
        <v>0</v>
      </c>
      <c r="L1916" s="69">
        <v>2778.13</v>
      </c>
      <c r="M1916" s="69">
        <v>2778.13</v>
      </c>
      <c r="N1916" s="40"/>
    </row>
    <row r="1917" spans="1:14" ht="24" x14ac:dyDescent="0.3">
      <c r="A1917" s="47" t="s">
        <v>5135</v>
      </c>
      <c r="B1917" s="63" t="s">
        <v>2683</v>
      </c>
      <c r="C1917" s="64" t="s">
        <v>104</v>
      </c>
      <c r="D1917" s="65">
        <v>60800</v>
      </c>
      <c r="E1917" s="66" t="s">
        <v>924</v>
      </c>
      <c r="F1917" s="67" t="s">
        <v>145</v>
      </c>
      <c r="G1917" s="68">
        <v>5.92</v>
      </c>
      <c r="H1917" s="68">
        <v>1</v>
      </c>
      <c r="I1917" s="69">
        <v>5.92</v>
      </c>
      <c r="J1917" s="69">
        <v>0.1</v>
      </c>
      <c r="K1917" s="69">
        <v>41.06</v>
      </c>
      <c r="L1917" s="69">
        <v>243.66</v>
      </c>
      <c r="M1917" s="69">
        <v>243.66</v>
      </c>
      <c r="N1917" s="41"/>
    </row>
    <row r="1918" spans="1:14" x14ac:dyDescent="0.25">
      <c r="A1918" s="47" t="s">
        <v>5136</v>
      </c>
      <c r="B1918" s="63" t="s">
        <v>2684</v>
      </c>
      <c r="C1918" s="64" t="s">
        <v>104</v>
      </c>
      <c r="D1918" s="65">
        <v>60304</v>
      </c>
      <c r="E1918" s="66" t="s">
        <v>921</v>
      </c>
      <c r="F1918" s="67" t="s">
        <v>795</v>
      </c>
      <c r="G1918" s="68">
        <v>152</v>
      </c>
      <c r="H1918" s="68">
        <v>1</v>
      </c>
      <c r="I1918" s="69">
        <v>152</v>
      </c>
      <c r="J1918" s="69">
        <v>7.79</v>
      </c>
      <c r="K1918" s="69">
        <v>2.37</v>
      </c>
      <c r="L1918" s="69">
        <v>1544.32</v>
      </c>
      <c r="M1918" s="69">
        <v>1544.32</v>
      </c>
      <c r="N1918" s="40"/>
    </row>
    <row r="1919" spans="1:14" ht="24" x14ac:dyDescent="0.3">
      <c r="A1919" s="47" t="s">
        <v>5137</v>
      </c>
      <c r="B1919" s="63" t="s">
        <v>2685</v>
      </c>
      <c r="C1919" s="64" t="s">
        <v>170</v>
      </c>
      <c r="D1919" s="65">
        <v>92762</v>
      </c>
      <c r="E1919" s="66" t="s">
        <v>807</v>
      </c>
      <c r="F1919" s="67" t="s">
        <v>795</v>
      </c>
      <c r="G1919" s="68">
        <v>43.6</v>
      </c>
      <c r="H1919" s="68">
        <v>1</v>
      </c>
      <c r="I1919" s="69">
        <v>43.6</v>
      </c>
      <c r="J1919" s="69">
        <v>8.68</v>
      </c>
      <c r="K1919" s="69">
        <v>0.9</v>
      </c>
      <c r="L1919" s="69">
        <v>417.68</v>
      </c>
      <c r="M1919" s="69">
        <v>417.68</v>
      </c>
      <c r="N1919" s="41"/>
    </row>
    <row r="1920" spans="1:14" ht="24" x14ac:dyDescent="0.3">
      <c r="A1920" s="47" t="s">
        <v>5138</v>
      </c>
      <c r="B1920" s="63" t="s">
        <v>2686</v>
      </c>
      <c r="C1920" s="64" t="s">
        <v>170</v>
      </c>
      <c r="D1920" s="65">
        <v>92763</v>
      </c>
      <c r="E1920" s="66" t="s">
        <v>1344</v>
      </c>
      <c r="F1920" s="67" t="s">
        <v>795</v>
      </c>
      <c r="G1920" s="68">
        <v>155.80000000000001</v>
      </c>
      <c r="H1920" s="68">
        <v>1</v>
      </c>
      <c r="I1920" s="69">
        <v>155.80000000000001</v>
      </c>
      <c r="J1920" s="69">
        <v>7.52</v>
      </c>
      <c r="K1920" s="69">
        <v>0.56000000000000005</v>
      </c>
      <c r="L1920" s="69">
        <v>1258.8599999999999</v>
      </c>
      <c r="M1920" s="69">
        <v>1258.8599999999999</v>
      </c>
      <c r="N1920" s="41"/>
    </row>
    <row r="1921" spans="1:14" ht="24" x14ac:dyDescent="0.3">
      <c r="A1921" s="47" t="s">
        <v>5139</v>
      </c>
      <c r="B1921" s="63" t="s">
        <v>2687</v>
      </c>
      <c r="C1921" s="64" t="s">
        <v>170</v>
      </c>
      <c r="D1921" s="65">
        <v>92759</v>
      </c>
      <c r="E1921" s="66" t="s">
        <v>919</v>
      </c>
      <c r="F1921" s="67" t="s">
        <v>795</v>
      </c>
      <c r="G1921" s="68">
        <v>103.8</v>
      </c>
      <c r="H1921" s="68">
        <v>1</v>
      </c>
      <c r="I1921" s="69">
        <v>103.8</v>
      </c>
      <c r="J1921" s="69">
        <v>8.7799999999999994</v>
      </c>
      <c r="K1921" s="69">
        <v>3.18</v>
      </c>
      <c r="L1921" s="69">
        <v>1241.44</v>
      </c>
      <c r="M1921" s="69">
        <v>1241.44</v>
      </c>
      <c r="N1921" s="41"/>
    </row>
    <row r="1922" spans="1:14" x14ac:dyDescent="0.25">
      <c r="A1922" s="47" t="s">
        <v>5140</v>
      </c>
      <c r="B1922" s="72" t="s">
        <v>2688</v>
      </c>
      <c r="C1922" s="73"/>
      <c r="D1922" s="73"/>
      <c r="E1922" s="74" t="s">
        <v>907</v>
      </c>
      <c r="F1922" s="73"/>
      <c r="G1922" s="75"/>
      <c r="H1922" s="75"/>
      <c r="I1922" s="75"/>
      <c r="J1922" s="75"/>
      <c r="K1922" s="75"/>
      <c r="L1922" s="76">
        <v>225.18</v>
      </c>
      <c r="M1922" s="76">
        <v>225.18</v>
      </c>
      <c r="N1922" s="40"/>
    </row>
    <row r="1923" spans="1:14" x14ac:dyDescent="0.25">
      <c r="A1923" s="47" t="s">
        <v>5141</v>
      </c>
      <c r="B1923" s="63" t="s">
        <v>2689</v>
      </c>
      <c r="C1923" s="64" t="s">
        <v>104</v>
      </c>
      <c r="D1923" s="65">
        <v>60487</v>
      </c>
      <c r="E1923" s="66" t="s">
        <v>909</v>
      </c>
      <c r="F1923" s="67" t="s">
        <v>101</v>
      </c>
      <c r="G1923" s="68">
        <v>18</v>
      </c>
      <c r="H1923" s="68">
        <v>1</v>
      </c>
      <c r="I1923" s="69">
        <v>18</v>
      </c>
      <c r="J1923" s="69">
        <v>12.51</v>
      </c>
      <c r="K1923" s="69">
        <v>0</v>
      </c>
      <c r="L1923" s="69">
        <v>225.18</v>
      </c>
      <c r="M1923" s="69">
        <v>225.18</v>
      </c>
      <c r="N1923" s="40"/>
    </row>
    <row r="1924" spans="1:14" x14ac:dyDescent="0.25">
      <c r="A1924" s="47" t="s">
        <v>5142</v>
      </c>
      <c r="B1924" s="57" t="s">
        <v>2690</v>
      </c>
      <c r="C1924" s="60"/>
      <c r="D1924" s="60"/>
      <c r="E1924" s="59" t="s">
        <v>30</v>
      </c>
      <c r="F1924" s="60"/>
      <c r="G1924" s="61"/>
      <c r="H1924" s="61"/>
      <c r="I1924" s="61"/>
      <c r="J1924" s="61"/>
      <c r="K1924" s="61"/>
      <c r="L1924" s="62">
        <v>16815.989999999994</v>
      </c>
      <c r="M1924" s="62">
        <v>16815.989999999994</v>
      </c>
      <c r="N1924" s="40"/>
    </row>
    <row r="1925" spans="1:14" x14ac:dyDescent="0.25">
      <c r="A1925" s="47" t="s">
        <v>5143</v>
      </c>
      <c r="B1925" s="63" t="s">
        <v>2691</v>
      </c>
      <c r="C1925" s="64" t="s">
        <v>104</v>
      </c>
      <c r="D1925" s="65">
        <v>71211</v>
      </c>
      <c r="E1925" s="66" t="s">
        <v>2692</v>
      </c>
      <c r="F1925" s="67" t="s">
        <v>123</v>
      </c>
      <c r="G1925" s="68">
        <v>112</v>
      </c>
      <c r="H1925" s="68">
        <v>1</v>
      </c>
      <c r="I1925" s="69">
        <v>112</v>
      </c>
      <c r="J1925" s="69">
        <v>27.84</v>
      </c>
      <c r="K1925" s="69">
        <v>8.89</v>
      </c>
      <c r="L1925" s="69">
        <v>4113.76</v>
      </c>
      <c r="M1925" s="69">
        <v>4113.76</v>
      </c>
      <c r="N1925" s="40"/>
    </row>
    <row r="1926" spans="1:14" x14ac:dyDescent="0.25">
      <c r="A1926" s="47" t="s">
        <v>5144</v>
      </c>
      <c r="B1926" s="63" t="s">
        <v>2693</v>
      </c>
      <c r="C1926" s="64" t="s">
        <v>104</v>
      </c>
      <c r="D1926" s="65">
        <v>71151</v>
      </c>
      <c r="E1926" s="66" t="s">
        <v>247</v>
      </c>
      <c r="F1926" s="67" t="s">
        <v>101</v>
      </c>
      <c r="G1926" s="68">
        <v>1</v>
      </c>
      <c r="H1926" s="68">
        <v>1</v>
      </c>
      <c r="I1926" s="69">
        <v>1</v>
      </c>
      <c r="J1926" s="69">
        <v>5.16</v>
      </c>
      <c r="K1926" s="69">
        <v>3.84</v>
      </c>
      <c r="L1926" s="69">
        <v>9</v>
      </c>
      <c r="M1926" s="69">
        <v>9</v>
      </c>
      <c r="N1926" s="40"/>
    </row>
    <row r="1927" spans="1:14" x14ac:dyDescent="0.25">
      <c r="A1927" s="47" t="s">
        <v>5145</v>
      </c>
      <c r="B1927" s="63" t="s">
        <v>2694</v>
      </c>
      <c r="C1927" s="64" t="s">
        <v>104</v>
      </c>
      <c r="D1927" s="65">
        <v>70351</v>
      </c>
      <c r="E1927" s="66" t="s">
        <v>1355</v>
      </c>
      <c r="F1927" s="67" t="s">
        <v>101</v>
      </c>
      <c r="G1927" s="68">
        <v>75</v>
      </c>
      <c r="H1927" s="68">
        <v>1</v>
      </c>
      <c r="I1927" s="69">
        <v>75</v>
      </c>
      <c r="J1927" s="69">
        <v>0.56000000000000005</v>
      </c>
      <c r="K1927" s="69">
        <v>0.3</v>
      </c>
      <c r="L1927" s="69">
        <v>64.5</v>
      </c>
      <c r="M1927" s="69">
        <v>64.5</v>
      </c>
      <c r="N1927" s="40"/>
    </row>
    <row r="1928" spans="1:14" x14ac:dyDescent="0.25">
      <c r="A1928" s="47" t="s">
        <v>5146</v>
      </c>
      <c r="B1928" s="63" t="s">
        <v>2695</v>
      </c>
      <c r="C1928" s="64" t="s">
        <v>104</v>
      </c>
      <c r="D1928" s="65">
        <v>70391</v>
      </c>
      <c r="E1928" s="66" t="s">
        <v>231</v>
      </c>
      <c r="F1928" s="67" t="s">
        <v>101</v>
      </c>
      <c r="G1928" s="68">
        <v>150</v>
      </c>
      <c r="H1928" s="68">
        <v>1</v>
      </c>
      <c r="I1928" s="69">
        <v>150</v>
      </c>
      <c r="J1928" s="69">
        <v>0.14000000000000001</v>
      </c>
      <c r="K1928" s="69">
        <v>0.47</v>
      </c>
      <c r="L1928" s="69">
        <v>91.5</v>
      </c>
      <c r="M1928" s="69">
        <v>91.5</v>
      </c>
      <c r="N1928" s="40"/>
    </row>
    <row r="1929" spans="1:14" x14ac:dyDescent="0.25">
      <c r="A1929" s="47" t="s">
        <v>5147</v>
      </c>
      <c r="B1929" s="63" t="s">
        <v>2696</v>
      </c>
      <c r="C1929" s="64" t="s">
        <v>104</v>
      </c>
      <c r="D1929" s="65">
        <v>71861</v>
      </c>
      <c r="E1929" s="66" t="s">
        <v>267</v>
      </c>
      <c r="F1929" s="67" t="s">
        <v>101</v>
      </c>
      <c r="G1929" s="68">
        <v>150</v>
      </c>
      <c r="H1929" s="68">
        <v>1</v>
      </c>
      <c r="I1929" s="69">
        <v>150</v>
      </c>
      <c r="J1929" s="69">
        <v>0.1</v>
      </c>
      <c r="K1929" s="69">
        <v>0.3</v>
      </c>
      <c r="L1929" s="69">
        <v>60</v>
      </c>
      <c r="M1929" s="69">
        <v>60</v>
      </c>
      <c r="N1929" s="40"/>
    </row>
    <row r="1930" spans="1:14" x14ac:dyDescent="0.25">
      <c r="A1930" s="47" t="s">
        <v>5148</v>
      </c>
      <c r="B1930" s="63" t="s">
        <v>2697</v>
      </c>
      <c r="C1930" s="64" t="s">
        <v>104</v>
      </c>
      <c r="D1930" s="65">
        <v>71701</v>
      </c>
      <c r="E1930" s="66" t="s">
        <v>2698</v>
      </c>
      <c r="F1930" s="67" t="s">
        <v>101</v>
      </c>
      <c r="G1930" s="68">
        <v>40</v>
      </c>
      <c r="H1930" s="68">
        <v>1</v>
      </c>
      <c r="I1930" s="69">
        <v>40</v>
      </c>
      <c r="J1930" s="69">
        <v>1.85</v>
      </c>
      <c r="K1930" s="69">
        <v>1.18</v>
      </c>
      <c r="L1930" s="69">
        <v>121.2</v>
      </c>
      <c r="M1930" s="69">
        <v>121.2</v>
      </c>
      <c r="N1930" s="40"/>
    </row>
    <row r="1931" spans="1:14" x14ac:dyDescent="0.25">
      <c r="A1931" s="47" t="s">
        <v>5149</v>
      </c>
      <c r="B1931" s="63" t="s">
        <v>2699</v>
      </c>
      <c r="C1931" s="64" t="s">
        <v>104</v>
      </c>
      <c r="D1931" s="65">
        <v>70421</v>
      </c>
      <c r="E1931" s="66" t="s">
        <v>957</v>
      </c>
      <c r="F1931" s="67" t="s">
        <v>358</v>
      </c>
      <c r="G1931" s="68">
        <v>4</v>
      </c>
      <c r="H1931" s="68">
        <v>1</v>
      </c>
      <c r="I1931" s="69">
        <v>4</v>
      </c>
      <c r="J1931" s="69">
        <v>1.56</v>
      </c>
      <c r="K1931" s="69">
        <v>0.3</v>
      </c>
      <c r="L1931" s="69">
        <v>7.44</v>
      </c>
      <c r="M1931" s="69">
        <v>7.44</v>
      </c>
      <c r="N1931" s="40"/>
    </row>
    <row r="1932" spans="1:14" ht="24" x14ac:dyDescent="0.3">
      <c r="A1932" s="47" t="s">
        <v>5150</v>
      </c>
      <c r="B1932" s="63" t="s">
        <v>2700</v>
      </c>
      <c r="C1932" s="64" t="s">
        <v>170</v>
      </c>
      <c r="D1932" s="65">
        <v>91855</v>
      </c>
      <c r="E1932" s="66" t="s">
        <v>253</v>
      </c>
      <c r="F1932" s="67" t="s">
        <v>123</v>
      </c>
      <c r="G1932" s="68">
        <v>62</v>
      </c>
      <c r="H1932" s="68">
        <v>1</v>
      </c>
      <c r="I1932" s="69">
        <v>62</v>
      </c>
      <c r="J1932" s="69">
        <v>4.4000000000000004</v>
      </c>
      <c r="K1932" s="69">
        <v>3.97</v>
      </c>
      <c r="L1932" s="69">
        <v>518.94000000000005</v>
      </c>
      <c r="M1932" s="69">
        <v>518.94000000000005</v>
      </c>
      <c r="N1932" s="41"/>
    </row>
    <row r="1933" spans="1:14" ht="24" x14ac:dyDescent="0.3">
      <c r="A1933" s="47" t="s">
        <v>5151</v>
      </c>
      <c r="B1933" s="63" t="s">
        <v>2701</v>
      </c>
      <c r="C1933" s="64" t="s">
        <v>170</v>
      </c>
      <c r="D1933" s="65">
        <v>91854</v>
      </c>
      <c r="E1933" s="66" t="s">
        <v>963</v>
      </c>
      <c r="F1933" s="67" t="s">
        <v>123</v>
      </c>
      <c r="G1933" s="68">
        <v>17</v>
      </c>
      <c r="H1933" s="68">
        <v>1</v>
      </c>
      <c r="I1933" s="69">
        <v>17</v>
      </c>
      <c r="J1933" s="69">
        <v>3.33</v>
      </c>
      <c r="K1933" s="69">
        <v>3.99</v>
      </c>
      <c r="L1933" s="69">
        <v>124.44</v>
      </c>
      <c r="M1933" s="69">
        <v>124.44</v>
      </c>
      <c r="N1933" s="41"/>
    </row>
    <row r="1934" spans="1:14" x14ac:dyDescent="0.25">
      <c r="A1934" s="47" t="s">
        <v>5152</v>
      </c>
      <c r="B1934" s="63" t="s">
        <v>2702</v>
      </c>
      <c r="C1934" s="64" t="s">
        <v>104</v>
      </c>
      <c r="D1934" s="65">
        <v>70929</v>
      </c>
      <c r="E1934" s="66" t="s">
        <v>243</v>
      </c>
      <c r="F1934" s="67" t="s">
        <v>101</v>
      </c>
      <c r="G1934" s="68">
        <v>32</v>
      </c>
      <c r="H1934" s="68">
        <v>1</v>
      </c>
      <c r="I1934" s="69">
        <v>32</v>
      </c>
      <c r="J1934" s="69">
        <v>7.04</v>
      </c>
      <c r="K1934" s="69">
        <v>10.07</v>
      </c>
      <c r="L1934" s="69">
        <v>547.52</v>
      </c>
      <c r="M1934" s="69">
        <v>547.52</v>
      </c>
      <c r="N1934" s="40"/>
    </row>
    <row r="1935" spans="1:14" x14ac:dyDescent="0.25">
      <c r="A1935" s="47" t="s">
        <v>5153</v>
      </c>
      <c r="B1935" s="63" t="s">
        <v>2703</v>
      </c>
      <c r="C1935" s="64" t="s">
        <v>104</v>
      </c>
      <c r="D1935" s="65">
        <v>70930</v>
      </c>
      <c r="E1935" s="66" t="s">
        <v>241</v>
      </c>
      <c r="F1935" s="67" t="s">
        <v>101</v>
      </c>
      <c r="G1935" s="68">
        <v>62</v>
      </c>
      <c r="H1935" s="68">
        <v>1</v>
      </c>
      <c r="I1935" s="69">
        <v>62</v>
      </c>
      <c r="J1935" s="69">
        <v>1.78</v>
      </c>
      <c r="K1935" s="69">
        <v>2.37</v>
      </c>
      <c r="L1935" s="69">
        <v>257.3</v>
      </c>
      <c r="M1935" s="69">
        <v>257.3</v>
      </c>
      <c r="N1935" s="40"/>
    </row>
    <row r="1936" spans="1:14" x14ac:dyDescent="0.25">
      <c r="A1936" s="47" t="s">
        <v>5154</v>
      </c>
      <c r="B1936" s="63" t="s">
        <v>2704</v>
      </c>
      <c r="C1936" s="64" t="s">
        <v>104</v>
      </c>
      <c r="D1936" s="65">
        <v>70932</v>
      </c>
      <c r="E1936" s="66" t="s">
        <v>245</v>
      </c>
      <c r="F1936" s="67" t="s">
        <v>101</v>
      </c>
      <c r="G1936" s="68">
        <v>96</v>
      </c>
      <c r="H1936" s="68">
        <v>1</v>
      </c>
      <c r="I1936" s="69">
        <v>96</v>
      </c>
      <c r="J1936" s="69">
        <v>0.2</v>
      </c>
      <c r="K1936" s="69">
        <v>0.88</v>
      </c>
      <c r="L1936" s="69">
        <v>103.68</v>
      </c>
      <c r="M1936" s="69">
        <v>103.68</v>
      </c>
      <c r="N1936" s="40"/>
    </row>
    <row r="1937" spans="1:14" ht="24" x14ac:dyDescent="0.3">
      <c r="A1937" s="47" t="s">
        <v>5155</v>
      </c>
      <c r="B1937" s="63" t="s">
        <v>2705</v>
      </c>
      <c r="C1937" s="64" t="s">
        <v>270</v>
      </c>
      <c r="D1937" s="77" t="s">
        <v>2706</v>
      </c>
      <c r="E1937" s="66" t="s">
        <v>2707</v>
      </c>
      <c r="F1937" s="67" t="s">
        <v>101</v>
      </c>
      <c r="G1937" s="68">
        <v>25</v>
      </c>
      <c r="H1937" s="68">
        <v>1</v>
      </c>
      <c r="I1937" s="69">
        <v>25</v>
      </c>
      <c r="J1937" s="69">
        <v>123.34</v>
      </c>
      <c r="K1937" s="69">
        <v>0</v>
      </c>
      <c r="L1937" s="69">
        <v>3083.5</v>
      </c>
      <c r="M1937" s="69">
        <v>3083.5</v>
      </c>
      <c r="N1937" s="41"/>
    </row>
    <row r="1938" spans="1:14" x14ac:dyDescent="0.25">
      <c r="A1938" s="47" t="s">
        <v>5156</v>
      </c>
      <c r="B1938" s="63" t="s">
        <v>2708</v>
      </c>
      <c r="C1938" s="64" t="s">
        <v>104</v>
      </c>
      <c r="D1938" s="65">
        <v>180708</v>
      </c>
      <c r="E1938" s="66" t="s">
        <v>2709</v>
      </c>
      <c r="F1938" s="67" t="s">
        <v>101</v>
      </c>
      <c r="G1938" s="68">
        <v>25</v>
      </c>
      <c r="H1938" s="68">
        <v>1</v>
      </c>
      <c r="I1938" s="69">
        <v>25</v>
      </c>
      <c r="J1938" s="69">
        <v>145.34</v>
      </c>
      <c r="K1938" s="69">
        <v>14.96</v>
      </c>
      <c r="L1938" s="69">
        <v>4007.5</v>
      </c>
      <c r="M1938" s="69">
        <v>4007.5</v>
      </c>
      <c r="N1938" s="40"/>
    </row>
    <row r="1939" spans="1:14" x14ac:dyDescent="0.25">
      <c r="A1939" s="47" t="s">
        <v>5157</v>
      </c>
      <c r="B1939" s="63" t="s">
        <v>2710</v>
      </c>
      <c r="C1939" s="64" t="s">
        <v>104</v>
      </c>
      <c r="D1939" s="65">
        <v>71442</v>
      </c>
      <c r="E1939" s="66" t="s">
        <v>259</v>
      </c>
      <c r="F1939" s="67" t="s">
        <v>101</v>
      </c>
      <c r="G1939" s="68">
        <v>1</v>
      </c>
      <c r="H1939" s="68">
        <v>1</v>
      </c>
      <c r="I1939" s="69">
        <v>1</v>
      </c>
      <c r="J1939" s="69">
        <v>13.75</v>
      </c>
      <c r="K1939" s="69">
        <v>15.71</v>
      </c>
      <c r="L1939" s="69">
        <v>29.46</v>
      </c>
      <c r="M1939" s="69">
        <v>29.46</v>
      </c>
      <c r="N1939" s="40"/>
    </row>
    <row r="1940" spans="1:14" ht="24" x14ac:dyDescent="0.3">
      <c r="A1940" s="47" t="s">
        <v>5158</v>
      </c>
      <c r="B1940" s="63" t="s">
        <v>2711</v>
      </c>
      <c r="C1940" s="64" t="s">
        <v>170</v>
      </c>
      <c r="D1940" s="65">
        <v>91940</v>
      </c>
      <c r="E1940" s="66" t="s">
        <v>968</v>
      </c>
      <c r="F1940" s="67" t="s">
        <v>101</v>
      </c>
      <c r="G1940" s="68">
        <v>1</v>
      </c>
      <c r="H1940" s="68">
        <v>1</v>
      </c>
      <c r="I1940" s="69">
        <v>1</v>
      </c>
      <c r="J1940" s="69">
        <v>4.42</v>
      </c>
      <c r="K1940" s="69">
        <v>8.7200000000000006</v>
      </c>
      <c r="L1940" s="69">
        <v>13.14</v>
      </c>
      <c r="M1940" s="69">
        <v>13.14</v>
      </c>
      <c r="N1940" s="41"/>
    </row>
    <row r="1941" spans="1:14" ht="24" x14ac:dyDescent="0.3">
      <c r="A1941" s="47" t="s">
        <v>5159</v>
      </c>
      <c r="B1941" s="63" t="s">
        <v>2712</v>
      </c>
      <c r="C1941" s="64" t="s">
        <v>170</v>
      </c>
      <c r="D1941" s="65">
        <v>92008</v>
      </c>
      <c r="E1941" s="70" t="s">
        <v>3221</v>
      </c>
      <c r="F1941" s="67" t="s">
        <v>101</v>
      </c>
      <c r="G1941" s="68">
        <v>8</v>
      </c>
      <c r="H1941" s="68">
        <v>1</v>
      </c>
      <c r="I1941" s="69">
        <v>8</v>
      </c>
      <c r="J1941" s="69">
        <v>20.07</v>
      </c>
      <c r="K1941" s="69">
        <v>16.260000000000002</v>
      </c>
      <c r="L1941" s="69">
        <v>290.64</v>
      </c>
      <c r="M1941" s="69">
        <v>290.64</v>
      </c>
      <c r="N1941" s="41"/>
    </row>
    <row r="1942" spans="1:14" ht="24" x14ac:dyDescent="0.3">
      <c r="A1942" s="47" t="s">
        <v>5160</v>
      </c>
      <c r="B1942" s="63" t="s">
        <v>2713</v>
      </c>
      <c r="C1942" s="64" t="s">
        <v>170</v>
      </c>
      <c r="D1942" s="65">
        <v>91941</v>
      </c>
      <c r="E1942" s="70" t="s">
        <v>3197</v>
      </c>
      <c r="F1942" s="67" t="s">
        <v>101</v>
      </c>
      <c r="G1942" s="68">
        <v>8</v>
      </c>
      <c r="H1942" s="68">
        <v>1</v>
      </c>
      <c r="I1942" s="69">
        <v>8</v>
      </c>
      <c r="J1942" s="69">
        <v>3.13</v>
      </c>
      <c r="K1942" s="69">
        <v>4.97</v>
      </c>
      <c r="L1942" s="69">
        <v>64.8</v>
      </c>
      <c r="M1942" s="69">
        <v>64.8</v>
      </c>
      <c r="N1942" s="41"/>
    </row>
    <row r="1943" spans="1:14" ht="24" x14ac:dyDescent="0.3">
      <c r="A1943" s="47" t="s">
        <v>5161</v>
      </c>
      <c r="B1943" s="63" t="s">
        <v>2714</v>
      </c>
      <c r="C1943" s="64" t="s">
        <v>170</v>
      </c>
      <c r="D1943" s="65">
        <v>91926</v>
      </c>
      <c r="E1943" s="66" t="s">
        <v>2715</v>
      </c>
      <c r="F1943" s="67" t="s">
        <v>123</v>
      </c>
      <c r="G1943" s="68">
        <v>730</v>
      </c>
      <c r="H1943" s="68">
        <v>1</v>
      </c>
      <c r="I1943" s="69">
        <v>730</v>
      </c>
      <c r="J1943" s="69">
        <v>2.4900000000000002</v>
      </c>
      <c r="K1943" s="69">
        <v>0.84</v>
      </c>
      <c r="L1943" s="69">
        <v>2430.9</v>
      </c>
      <c r="M1943" s="69">
        <v>2430.9</v>
      </c>
      <c r="N1943" s="41"/>
    </row>
    <row r="1944" spans="1:14" ht="36" x14ac:dyDescent="0.3">
      <c r="A1944" s="47" t="s">
        <v>5162</v>
      </c>
      <c r="B1944" s="63" t="s">
        <v>2716</v>
      </c>
      <c r="C1944" s="64" t="s">
        <v>170</v>
      </c>
      <c r="D1944" s="65">
        <v>101883</v>
      </c>
      <c r="E1944" s="66" t="s">
        <v>2076</v>
      </c>
      <c r="F1944" s="67" t="s">
        <v>101</v>
      </c>
      <c r="G1944" s="68">
        <v>1</v>
      </c>
      <c r="H1944" s="68">
        <v>1</v>
      </c>
      <c r="I1944" s="69">
        <v>1</v>
      </c>
      <c r="J1944" s="69">
        <v>411.06</v>
      </c>
      <c r="K1944" s="69">
        <v>17.41</v>
      </c>
      <c r="L1944" s="69">
        <v>428.47</v>
      </c>
      <c r="M1944" s="69">
        <v>428.47</v>
      </c>
      <c r="N1944" s="41"/>
    </row>
    <row r="1945" spans="1:14" ht="24" x14ac:dyDescent="0.3">
      <c r="A1945" s="47" t="s">
        <v>5163</v>
      </c>
      <c r="B1945" s="63" t="s">
        <v>2717</v>
      </c>
      <c r="C1945" s="64" t="s">
        <v>170</v>
      </c>
      <c r="D1945" s="65">
        <v>93671</v>
      </c>
      <c r="E1945" s="66" t="s">
        <v>183</v>
      </c>
      <c r="F1945" s="67" t="s">
        <v>101</v>
      </c>
      <c r="G1945" s="68">
        <v>1</v>
      </c>
      <c r="H1945" s="68">
        <v>1</v>
      </c>
      <c r="I1945" s="69">
        <v>1</v>
      </c>
      <c r="J1945" s="69">
        <v>55.32</v>
      </c>
      <c r="K1945" s="69">
        <v>8.07</v>
      </c>
      <c r="L1945" s="69">
        <v>63.39</v>
      </c>
      <c r="M1945" s="69">
        <v>63.39</v>
      </c>
      <c r="N1945" s="41"/>
    </row>
    <row r="1946" spans="1:14" x14ac:dyDescent="0.25">
      <c r="A1946" s="47" t="s">
        <v>5164</v>
      </c>
      <c r="B1946" s="63" t="s">
        <v>2718</v>
      </c>
      <c r="C1946" s="64" t="s">
        <v>104</v>
      </c>
      <c r="D1946" s="65">
        <v>71184</v>
      </c>
      <c r="E1946" s="66" t="s">
        <v>186</v>
      </c>
      <c r="F1946" s="67" t="s">
        <v>101</v>
      </c>
      <c r="G1946" s="68">
        <v>3</v>
      </c>
      <c r="H1946" s="68">
        <v>1</v>
      </c>
      <c r="I1946" s="69">
        <v>3</v>
      </c>
      <c r="J1946" s="69">
        <v>72.010000000000005</v>
      </c>
      <c r="K1946" s="69">
        <v>29.65</v>
      </c>
      <c r="L1946" s="69">
        <v>304.98</v>
      </c>
      <c r="M1946" s="69">
        <v>304.98</v>
      </c>
      <c r="N1946" s="40"/>
    </row>
    <row r="1947" spans="1:14" ht="24" x14ac:dyDescent="0.3">
      <c r="A1947" s="47" t="s">
        <v>5165</v>
      </c>
      <c r="B1947" s="63" t="s">
        <v>2719</v>
      </c>
      <c r="C1947" s="64" t="s">
        <v>170</v>
      </c>
      <c r="D1947" s="65">
        <v>93655</v>
      </c>
      <c r="E1947" s="70" t="s">
        <v>3222</v>
      </c>
      <c r="F1947" s="67" t="s">
        <v>101</v>
      </c>
      <c r="G1947" s="68">
        <v>3</v>
      </c>
      <c r="H1947" s="68">
        <v>1</v>
      </c>
      <c r="I1947" s="69">
        <v>3</v>
      </c>
      <c r="J1947" s="69">
        <v>8.65</v>
      </c>
      <c r="K1947" s="69">
        <v>1.96</v>
      </c>
      <c r="L1947" s="69">
        <v>31.83</v>
      </c>
      <c r="M1947" s="69">
        <v>31.83</v>
      </c>
      <c r="N1947" s="41"/>
    </row>
    <row r="1948" spans="1:14" ht="24" x14ac:dyDescent="0.3">
      <c r="A1948" s="47" t="s">
        <v>5166</v>
      </c>
      <c r="B1948" s="63" t="s">
        <v>2720</v>
      </c>
      <c r="C1948" s="64" t="s">
        <v>170</v>
      </c>
      <c r="D1948" s="65">
        <v>93654</v>
      </c>
      <c r="E1948" s="70" t="s">
        <v>3150</v>
      </c>
      <c r="F1948" s="67" t="s">
        <v>101</v>
      </c>
      <c r="G1948" s="68">
        <v>5</v>
      </c>
      <c r="H1948" s="68">
        <v>1</v>
      </c>
      <c r="I1948" s="69">
        <v>5</v>
      </c>
      <c r="J1948" s="69">
        <v>8.24</v>
      </c>
      <c r="K1948" s="69">
        <v>1.38</v>
      </c>
      <c r="L1948" s="69">
        <v>48.1</v>
      </c>
      <c r="M1948" s="69">
        <v>48.1</v>
      </c>
      <c r="N1948" s="41"/>
    </row>
    <row r="1949" spans="1:14" x14ac:dyDescent="0.25">
      <c r="A1949" s="47" t="s">
        <v>5167</v>
      </c>
      <c r="B1949" s="57" t="s">
        <v>2721</v>
      </c>
      <c r="C1949" s="60"/>
      <c r="D1949" s="60"/>
      <c r="E1949" s="59" t="s">
        <v>36</v>
      </c>
      <c r="F1949" s="60"/>
      <c r="G1949" s="61"/>
      <c r="H1949" s="61"/>
      <c r="I1949" s="61"/>
      <c r="J1949" s="61"/>
      <c r="K1949" s="61"/>
      <c r="L1949" s="62">
        <v>15919.199999999999</v>
      </c>
      <c r="M1949" s="62">
        <v>15919.199999999999</v>
      </c>
      <c r="N1949" s="40"/>
    </row>
    <row r="1950" spans="1:14" x14ac:dyDescent="0.25">
      <c r="A1950" s="47" t="s">
        <v>5168</v>
      </c>
      <c r="B1950" s="72" t="s">
        <v>2722</v>
      </c>
      <c r="C1950" s="73"/>
      <c r="D1950" s="73"/>
      <c r="E1950" s="74" t="s">
        <v>2723</v>
      </c>
      <c r="F1950" s="73"/>
      <c r="G1950" s="75"/>
      <c r="H1950" s="75"/>
      <c r="I1950" s="75"/>
      <c r="J1950" s="75"/>
      <c r="K1950" s="75"/>
      <c r="L1950" s="76">
        <v>12541.73</v>
      </c>
      <c r="M1950" s="76">
        <v>12541.73</v>
      </c>
      <c r="N1950" s="40"/>
    </row>
    <row r="1951" spans="1:14" x14ac:dyDescent="0.3">
      <c r="A1951" s="47" t="s">
        <v>5169</v>
      </c>
      <c r="B1951" s="63" t="s">
        <v>2724</v>
      </c>
      <c r="C1951" s="64" t="s">
        <v>104</v>
      </c>
      <c r="D1951" s="65">
        <v>100160</v>
      </c>
      <c r="E1951" s="66" t="s">
        <v>1190</v>
      </c>
      <c r="F1951" s="67" t="s">
        <v>106</v>
      </c>
      <c r="G1951" s="68">
        <v>39.299999999999997</v>
      </c>
      <c r="H1951" s="68">
        <v>1</v>
      </c>
      <c r="I1951" s="69">
        <v>39.299999999999997</v>
      </c>
      <c r="J1951" s="69">
        <v>19.62</v>
      </c>
      <c r="K1951" s="69">
        <v>22.08</v>
      </c>
      <c r="L1951" s="69">
        <v>1638.81</v>
      </c>
      <c r="M1951" s="69">
        <v>1638.81</v>
      </c>
      <c r="N1951" s="41"/>
    </row>
    <row r="1952" spans="1:14" x14ac:dyDescent="0.25">
      <c r="A1952" s="47" t="s">
        <v>5170</v>
      </c>
      <c r="B1952" s="63" t="s">
        <v>2725</v>
      </c>
      <c r="C1952" s="64" t="s">
        <v>104</v>
      </c>
      <c r="D1952" s="65">
        <v>100501</v>
      </c>
      <c r="E1952" s="66" t="s">
        <v>1188</v>
      </c>
      <c r="F1952" s="67" t="s">
        <v>106</v>
      </c>
      <c r="G1952" s="68">
        <v>76.959999999999994</v>
      </c>
      <c r="H1952" s="68">
        <v>1</v>
      </c>
      <c r="I1952" s="69">
        <v>76.959999999999994</v>
      </c>
      <c r="J1952" s="69">
        <v>99.33</v>
      </c>
      <c r="K1952" s="69">
        <v>42.34</v>
      </c>
      <c r="L1952" s="69">
        <v>10902.92</v>
      </c>
      <c r="M1952" s="69">
        <v>10902.92</v>
      </c>
      <c r="N1952" s="40"/>
    </row>
    <row r="1953" spans="1:14" x14ac:dyDescent="0.25">
      <c r="A1953" s="47" t="s">
        <v>5171</v>
      </c>
      <c r="B1953" s="72" t="s">
        <v>2726</v>
      </c>
      <c r="C1953" s="73"/>
      <c r="D1953" s="73"/>
      <c r="E1953" s="74" t="s">
        <v>2622</v>
      </c>
      <c r="F1953" s="73"/>
      <c r="G1953" s="75"/>
      <c r="H1953" s="75"/>
      <c r="I1953" s="75"/>
      <c r="J1953" s="75"/>
      <c r="K1953" s="75"/>
      <c r="L1953" s="76">
        <v>1863.55</v>
      </c>
      <c r="M1953" s="76">
        <v>1863.55</v>
      </c>
      <c r="N1953" s="40"/>
    </row>
    <row r="1954" spans="1:14" x14ac:dyDescent="0.25">
      <c r="A1954" s="47" t="s">
        <v>5172</v>
      </c>
      <c r="B1954" s="63" t="s">
        <v>2727</v>
      </c>
      <c r="C1954" s="64" t="s">
        <v>104</v>
      </c>
      <c r="D1954" s="65">
        <v>100102</v>
      </c>
      <c r="E1954" s="66" t="s">
        <v>2728</v>
      </c>
      <c r="F1954" s="67" t="s">
        <v>106</v>
      </c>
      <c r="G1954" s="68">
        <v>26.34</v>
      </c>
      <c r="H1954" s="68">
        <v>1</v>
      </c>
      <c r="I1954" s="69">
        <v>26.34</v>
      </c>
      <c r="J1954" s="69">
        <v>38.71</v>
      </c>
      <c r="K1954" s="69">
        <v>32.04</v>
      </c>
      <c r="L1954" s="69">
        <v>1863.55</v>
      </c>
      <c r="M1954" s="69">
        <v>1863.55</v>
      </c>
      <c r="N1954" s="40"/>
    </row>
    <row r="1955" spans="1:14" x14ac:dyDescent="0.25">
      <c r="A1955" s="47" t="s">
        <v>5173</v>
      </c>
      <c r="B1955" s="72" t="s">
        <v>2729</v>
      </c>
      <c r="C1955" s="73"/>
      <c r="D1955" s="73"/>
      <c r="E1955" s="74" t="s">
        <v>2730</v>
      </c>
      <c r="F1955" s="73"/>
      <c r="G1955" s="75"/>
      <c r="H1955" s="75"/>
      <c r="I1955" s="75"/>
      <c r="J1955" s="75"/>
      <c r="K1955" s="75"/>
      <c r="L1955" s="76">
        <v>1513.92</v>
      </c>
      <c r="M1955" s="76">
        <v>1513.92</v>
      </c>
      <c r="N1955" s="40"/>
    </row>
    <row r="1956" spans="1:14" ht="24" x14ac:dyDescent="0.3">
      <c r="A1956" s="47" t="s">
        <v>5174</v>
      </c>
      <c r="B1956" s="63" t="s">
        <v>2731</v>
      </c>
      <c r="C1956" s="64" t="s">
        <v>270</v>
      </c>
      <c r="D1956" s="77" t="s">
        <v>2732</v>
      </c>
      <c r="E1956" s="70" t="s">
        <v>3223</v>
      </c>
      <c r="F1956" s="67" t="s">
        <v>123</v>
      </c>
      <c r="G1956" s="68">
        <v>32</v>
      </c>
      <c r="H1956" s="68">
        <v>1</v>
      </c>
      <c r="I1956" s="69">
        <v>32</v>
      </c>
      <c r="J1956" s="69">
        <v>32.35</v>
      </c>
      <c r="K1956" s="69">
        <v>14.96</v>
      </c>
      <c r="L1956" s="69">
        <v>1513.92</v>
      </c>
      <c r="M1956" s="69">
        <v>1513.92</v>
      </c>
      <c r="N1956" s="41"/>
    </row>
    <row r="1957" spans="1:14" x14ac:dyDescent="0.25">
      <c r="A1957" s="47" t="s">
        <v>5175</v>
      </c>
      <c r="B1957" s="57" t="s">
        <v>2733</v>
      </c>
      <c r="C1957" s="60"/>
      <c r="D1957" s="60"/>
      <c r="E1957" s="59" t="s">
        <v>38</v>
      </c>
      <c r="F1957" s="60"/>
      <c r="G1957" s="61"/>
      <c r="H1957" s="61"/>
      <c r="I1957" s="61"/>
      <c r="J1957" s="61"/>
      <c r="K1957" s="61"/>
      <c r="L1957" s="62">
        <v>2844.1</v>
      </c>
      <c r="M1957" s="62">
        <v>2844.1</v>
      </c>
      <c r="N1957" s="40"/>
    </row>
    <row r="1958" spans="1:14" x14ac:dyDescent="0.25">
      <c r="A1958" s="47" t="s">
        <v>5176</v>
      </c>
      <c r="B1958" s="72" t="s">
        <v>2734</v>
      </c>
      <c r="C1958" s="73"/>
      <c r="D1958" s="73"/>
      <c r="E1958" s="74" t="s">
        <v>912</v>
      </c>
      <c r="F1958" s="73"/>
      <c r="G1958" s="75"/>
      <c r="H1958" s="75"/>
      <c r="I1958" s="75"/>
      <c r="J1958" s="75"/>
      <c r="K1958" s="75"/>
      <c r="L1958" s="76">
        <v>2844.1</v>
      </c>
      <c r="M1958" s="76">
        <v>2844.1</v>
      </c>
      <c r="N1958" s="40"/>
    </row>
    <row r="1959" spans="1:14" x14ac:dyDescent="0.25">
      <c r="A1959" s="47" t="s">
        <v>5177</v>
      </c>
      <c r="B1959" s="63" t="s">
        <v>2735</v>
      </c>
      <c r="C1959" s="64" t="s">
        <v>104</v>
      </c>
      <c r="D1959" s="65">
        <v>120902</v>
      </c>
      <c r="E1959" s="66" t="s">
        <v>1195</v>
      </c>
      <c r="F1959" s="67" t="s">
        <v>106</v>
      </c>
      <c r="G1959" s="68">
        <v>101.07</v>
      </c>
      <c r="H1959" s="68">
        <v>1</v>
      </c>
      <c r="I1959" s="69">
        <v>101.07</v>
      </c>
      <c r="J1959" s="69">
        <v>10.95</v>
      </c>
      <c r="K1959" s="69">
        <v>17.190000000000001</v>
      </c>
      <c r="L1959" s="69">
        <v>2844.1</v>
      </c>
      <c r="M1959" s="69">
        <v>2844.1</v>
      </c>
      <c r="N1959" s="40"/>
    </row>
    <row r="1960" spans="1:14" x14ac:dyDescent="0.25">
      <c r="A1960" s="47" t="s">
        <v>5178</v>
      </c>
      <c r="B1960" s="57" t="s">
        <v>2736</v>
      </c>
      <c r="C1960" s="60"/>
      <c r="D1960" s="60"/>
      <c r="E1960" s="59" t="s">
        <v>40</v>
      </c>
      <c r="F1960" s="60"/>
      <c r="G1960" s="61"/>
      <c r="H1960" s="61"/>
      <c r="I1960" s="61"/>
      <c r="J1960" s="61"/>
      <c r="K1960" s="61"/>
      <c r="L1960" s="62">
        <v>72237</v>
      </c>
      <c r="M1960" s="62">
        <v>72237</v>
      </c>
      <c r="N1960" s="40"/>
    </row>
    <row r="1961" spans="1:14" ht="36" x14ac:dyDescent="0.3">
      <c r="A1961" s="47" t="s">
        <v>5179</v>
      </c>
      <c r="B1961" s="63" t="s">
        <v>2737</v>
      </c>
      <c r="C1961" s="64" t="s">
        <v>170</v>
      </c>
      <c r="D1961" s="65">
        <v>100773</v>
      </c>
      <c r="E1961" s="66" t="s">
        <v>2738</v>
      </c>
      <c r="F1961" s="67" t="s">
        <v>795</v>
      </c>
      <c r="G1961" s="68">
        <v>3980</v>
      </c>
      <c r="H1961" s="68">
        <v>1</v>
      </c>
      <c r="I1961" s="69">
        <v>3980</v>
      </c>
      <c r="J1961" s="69">
        <v>17.190000000000001</v>
      </c>
      <c r="K1961" s="69">
        <v>0.96</v>
      </c>
      <c r="L1961" s="69">
        <v>72237</v>
      </c>
      <c r="M1961" s="69">
        <v>72237</v>
      </c>
      <c r="N1961" s="42"/>
    </row>
    <row r="1962" spans="1:14" x14ac:dyDescent="0.25">
      <c r="A1962" s="47" t="s">
        <v>5180</v>
      </c>
      <c r="B1962" s="57" t="s">
        <v>2739</v>
      </c>
      <c r="C1962" s="60"/>
      <c r="D1962" s="60"/>
      <c r="E1962" s="59" t="s">
        <v>42</v>
      </c>
      <c r="F1962" s="60"/>
      <c r="G1962" s="61"/>
      <c r="H1962" s="61"/>
      <c r="I1962" s="61"/>
      <c r="J1962" s="61"/>
      <c r="K1962" s="61"/>
      <c r="L1962" s="62">
        <v>35401.370000000003</v>
      </c>
      <c r="M1962" s="62">
        <v>35401.370000000003</v>
      </c>
      <c r="N1962" s="40"/>
    </row>
    <row r="1963" spans="1:14" x14ac:dyDescent="0.25">
      <c r="A1963" s="47" t="s">
        <v>5181</v>
      </c>
      <c r="B1963" s="63" t="s">
        <v>2740</v>
      </c>
      <c r="C1963" s="64" t="s">
        <v>104</v>
      </c>
      <c r="D1963" s="65">
        <v>160966</v>
      </c>
      <c r="E1963" s="66" t="s">
        <v>2741</v>
      </c>
      <c r="F1963" s="67" t="s">
        <v>106</v>
      </c>
      <c r="G1963" s="68">
        <v>497.35</v>
      </c>
      <c r="H1963" s="68">
        <v>1</v>
      </c>
      <c r="I1963" s="69">
        <v>497.35</v>
      </c>
      <c r="J1963" s="69">
        <v>66.430000000000007</v>
      </c>
      <c r="K1963" s="69">
        <v>4.75</v>
      </c>
      <c r="L1963" s="69">
        <v>35401.370000000003</v>
      </c>
      <c r="M1963" s="69">
        <v>35401.370000000003</v>
      </c>
      <c r="N1963" s="40"/>
    </row>
    <row r="1964" spans="1:14" x14ac:dyDescent="0.25">
      <c r="A1964" s="47" t="s">
        <v>5182</v>
      </c>
      <c r="B1964" s="57" t="s">
        <v>2742</v>
      </c>
      <c r="C1964" s="60"/>
      <c r="D1964" s="60"/>
      <c r="E1964" s="59" t="s">
        <v>44</v>
      </c>
      <c r="F1964" s="60"/>
      <c r="G1964" s="61"/>
      <c r="H1964" s="61"/>
      <c r="I1964" s="61"/>
      <c r="J1964" s="61"/>
      <c r="K1964" s="61"/>
      <c r="L1964" s="62">
        <v>3381</v>
      </c>
      <c r="M1964" s="62">
        <v>3381</v>
      </c>
      <c r="N1964" s="40"/>
    </row>
    <row r="1965" spans="1:14" x14ac:dyDescent="0.25">
      <c r="A1965" s="47" t="s">
        <v>5183</v>
      </c>
      <c r="B1965" s="72" t="s">
        <v>2743</v>
      </c>
      <c r="C1965" s="73"/>
      <c r="D1965" s="73"/>
      <c r="E1965" s="74" t="s">
        <v>2744</v>
      </c>
      <c r="F1965" s="73"/>
      <c r="G1965" s="75"/>
      <c r="H1965" s="75"/>
      <c r="I1965" s="75"/>
      <c r="J1965" s="75"/>
      <c r="K1965" s="75"/>
      <c r="L1965" s="76">
        <v>3381</v>
      </c>
      <c r="M1965" s="76">
        <v>3381</v>
      </c>
      <c r="N1965" s="40"/>
    </row>
    <row r="1966" spans="1:14" x14ac:dyDescent="0.3">
      <c r="A1966" s="47" t="s">
        <v>5184</v>
      </c>
      <c r="B1966" s="63" t="s">
        <v>2745</v>
      </c>
      <c r="C1966" s="64" t="s">
        <v>270</v>
      </c>
      <c r="D1966" s="77" t="s">
        <v>2746</v>
      </c>
      <c r="E1966" s="66" t="s">
        <v>2747</v>
      </c>
      <c r="F1966" s="67" t="s">
        <v>123</v>
      </c>
      <c r="G1966" s="68">
        <v>10</v>
      </c>
      <c r="H1966" s="68">
        <v>1</v>
      </c>
      <c r="I1966" s="69">
        <v>10</v>
      </c>
      <c r="J1966" s="69">
        <v>305.2</v>
      </c>
      <c r="K1966" s="69">
        <v>32.9</v>
      </c>
      <c r="L1966" s="69">
        <v>3381</v>
      </c>
      <c r="M1966" s="69">
        <v>3381</v>
      </c>
      <c r="N1966" s="41"/>
    </row>
    <row r="1967" spans="1:14" x14ac:dyDescent="0.25">
      <c r="A1967" s="47" t="s">
        <v>5185</v>
      </c>
      <c r="B1967" s="57" t="s">
        <v>2748</v>
      </c>
      <c r="C1967" s="60"/>
      <c r="D1967" s="60"/>
      <c r="E1967" s="59" t="s">
        <v>48</v>
      </c>
      <c r="F1967" s="60"/>
      <c r="G1967" s="61"/>
      <c r="H1967" s="61"/>
      <c r="I1967" s="61"/>
      <c r="J1967" s="61"/>
      <c r="K1967" s="61"/>
      <c r="L1967" s="62">
        <v>4719.57</v>
      </c>
      <c r="M1967" s="62">
        <v>4719.57</v>
      </c>
      <c r="N1967" s="40"/>
    </row>
    <row r="1968" spans="1:14" x14ac:dyDescent="0.25">
      <c r="A1968" s="47" t="s">
        <v>5186</v>
      </c>
      <c r="B1968" s="63" t="s">
        <v>2749</v>
      </c>
      <c r="C1968" s="64" t="s">
        <v>104</v>
      </c>
      <c r="D1968" s="65">
        <v>200150</v>
      </c>
      <c r="E1968" s="66" t="s">
        <v>2750</v>
      </c>
      <c r="F1968" s="67" t="s">
        <v>106</v>
      </c>
      <c r="G1968" s="68">
        <v>179.24</v>
      </c>
      <c r="H1968" s="68">
        <v>1</v>
      </c>
      <c r="I1968" s="69">
        <v>179.24</v>
      </c>
      <c r="J1968" s="69">
        <v>2.98</v>
      </c>
      <c r="K1968" s="69">
        <v>0.96</v>
      </c>
      <c r="L1968" s="69">
        <v>706.2</v>
      </c>
      <c r="M1968" s="69">
        <v>706.2</v>
      </c>
      <c r="N1968" s="40"/>
    </row>
    <row r="1969" spans="1:14" x14ac:dyDescent="0.25">
      <c r="A1969" s="47" t="s">
        <v>5187</v>
      </c>
      <c r="B1969" s="63" t="s">
        <v>2751</v>
      </c>
      <c r="C1969" s="64" t="s">
        <v>104</v>
      </c>
      <c r="D1969" s="65">
        <v>200403</v>
      </c>
      <c r="E1969" s="66" t="s">
        <v>827</v>
      </c>
      <c r="F1969" s="67" t="s">
        <v>106</v>
      </c>
      <c r="G1969" s="68">
        <v>281.64</v>
      </c>
      <c r="H1969" s="68">
        <v>1</v>
      </c>
      <c r="I1969" s="69">
        <v>281.64</v>
      </c>
      <c r="J1969" s="69">
        <v>2.3199999999999998</v>
      </c>
      <c r="K1969" s="69">
        <v>11.93</v>
      </c>
      <c r="L1969" s="69">
        <v>4013.37</v>
      </c>
      <c r="M1969" s="69">
        <v>4013.37</v>
      </c>
      <c r="N1969" s="40"/>
    </row>
    <row r="1970" spans="1:14" x14ac:dyDescent="0.25">
      <c r="A1970" s="47" t="s">
        <v>5188</v>
      </c>
      <c r="B1970" s="57" t="s">
        <v>2752</v>
      </c>
      <c r="C1970" s="60"/>
      <c r="D1970" s="60"/>
      <c r="E1970" s="59" t="s">
        <v>52</v>
      </c>
      <c r="F1970" s="60"/>
      <c r="G1970" s="61"/>
      <c r="H1970" s="61"/>
      <c r="I1970" s="61"/>
      <c r="J1970" s="61"/>
      <c r="K1970" s="61"/>
      <c r="L1970" s="62">
        <v>23756.510000000002</v>
      </c>
      <c r="M1970" s="62">
        <v>23756.510000000002</v>
      </c>
      <c r="N1970" s="40"/>
    </row>
    <row r="1971" spans="1:14" x14ac:dyDescent="0.25">
      <c r="A1971" s="47" t="s">
        <v>5189</v>
      </c>
      <c r="B1971" s="72" t="s">
        <v>2753</v>
      </c>
      <c r="C1971" s="73"/>
      <c r="D1971" s="73"/>
      <c r="E1971" s="74" t="s">
        <v>2754</v>
      </c>
      <c r="F1971" s="73"/>
      <c r="G1971" s="75"/>
      <c r="H1971" s="75"/>
      <c r="I1971" s="75"/>
      <c r="J1971" s="75"/>
      <c r="K1971" s="75"/>
      <c r="L1971" s="76">
        <v>17260.88</v>
      </c>
      <c r="M1971" s="76">
        <v>17260.88</v>
      </c>
      <c r="N1971" s="40"/>
    </row>
    <row r="1972" spans="1:14" x14ac:dyDescent="0.25">
      <c r="A1972" s="47" t="s">
        <v>5190</v>
      </c>
      <c r="B1972" s="63" t="s">
        <v>2755</v>
      </c>
      <c r="C1972" s="64" t="s">
        <v>104</v>
      </c>
      <c r="D1972" s="65">
        <v>220061</v>
      </c>
      <c r="E1972" s="66" t="s">
        <v>2756</v>
      </c>
      <c r="F1972" s="67" t="s">
        <v>106</v>
      </c>
      <c r="G1972" s="68">
        <v>397.35</v>
      </c>
      <c r="H1972" s="68">
        <v>1</v>
      </c>
      <c r="I1972" s="69">
        <v>397.35</v>
      </c>
      <c r="J1972" s="69">
        <v>34.32</v>
      </c>
      <c r="K1972" s="69">
        <v>9.1199999999999992</v>
      </c>
      <c r="L1972" s="69">
        <v>17260.88</v>
      </c>
      <c r="M1972" s="69">
        <v>17260.88</v>
      </c>
      <c r="N1972" s="40"/>
    </row>
    <row r="1973" spans="1:14" x14ac:dyDescent="0.25">
      <c r="A1973" s="47" t="s">
        <v>5191</v>
      </c>
      <c r="B1973" s="72" t="s">
        <v>2757</v>
      </c>
      <c r="C1973" s="73"/>
      <c r="D1973" s="73"/>
      <c r="E1973" s="74" t="s">
        <v>2758</v>
      </c>
      <c r="F1973" s="73"/>
      <c r="G1973" s="75"/>
      <c r="H1973" s="75"/>
      <c r="I1973" s="75"/>
      <c r="J1973" s="75"/>
      <c r="K1973" s="75"/>
      <c r="L1973" s="76">
        <v>724</v>
      </c>
      <c r="M1973" s="76">
        <v>724</v>
      </c>
      <c r="N1973" s="40"/>
    </row>
    <row r="1974" spans="1:14" x14ac:dyDescent="0.25">
      <c r="A1974" s="47" t="s">
        <v>5192</v>
      </c>
      <c r="B1974" s="63" t="s">
        <v>2759</v>
      </c>
      <c r="C1974" s="64" t="s">
        <v>104</v>
      </c>
      <c r="D1974" s="65">
        <v>220102</v>
      </c>
      <c r="E1974" s="66" t="s">
        <v>2760</v>
      </c>
      <c r="F1974" s="67" t="s">
        <v>106</v>
      </c>
      <c r="G1974" s="68">
        <v>25</v>
      </c>
      <c r="H1974" s="68">
        <v>1</v>
      </c>
      <c r="I1974" s="69">
        <v>25</v>
      </c>
      <c r="J1974" s="69">
        <v>18.77</v>
      </c>
      <c r="K1974" s="69">
        <v>10.19</v>
      </c>
      <c r="L1974" s="69">
        <v>724</v>
      </c>
      <c r="M1974" s="69">
        <v>724</v>
      </c>
      <c r="N1974" s="40"/>
    </row>
    <row r="1975" spans="1:14" x14ac:dyDescent="0.25">
      <c r="A1975" s="47" t="s">
        <v>5193</v>
      </c>
      <c r="B1975" s="72" t="s">
        <v>2761</v>
      </c>
      <c r="C1975" s="73"/>
      <c r="D1975" s="73"/>
      <c r="E1975" s="74" t="s">
        <v>2762</v>
      </c>
      <c r="F1975" s="73"/>
      <c r="G1975" s="75"/>
      <c r="H1975" s="75"/>
      <c r="I1975" s="75"/>
      <c r="J1975" s="75"/>
      <c r="K1975" s="75"/>
      <c r="L1975" s="76">
        <v>5771.63</v>
      </c>
      <c r="M1975" s="76">
        <v>5771.63</v>
      </c>
      <c r="N1975" s="40"/>
    </row>
    <row r="1976" spans="1:14" ht="24" x14ac:dyDescent="0.3">
      <c r="A1976" s="47" t="s">
        <v>5194</v>
      </c>
      <c r="B1976" s="63" t="s">
        <v>2763</v>
      </c>
      <c r="C1976" s="64" t="s">
        <v>104</v>
      </c>
      <c r="D1976" s="65">
        <v>220100</v>
      </c>
      <c r="E1976" s="66" t="s">
        <v>720</v>
      </c>
      <c r="F1976" s="67" t="s">
        <v>106</v>
      </c>
      <c r="G1976" s="68">
        <v>80.959999999999994</v>
      </c>
      <c r="H1976" s="68">
        <v>1</v>
      </c>
      <c r="I1976" s="69">
        <v>80.959999999999994</v>
      </c>
      <c r="J1976" s="69">
        <v>39.92</v>
      </c>
      <c r="K1976" s="69">
        <v>31.37</v>
      </c>
      <c r="L1976" s="69">
        <v>5771.63</v>
      </c>
      <c r="M1976" s="69">
        <v>5771.63</v>
      </c>
      <c r="N1976" s="41"/>
    </row>
    <row r="1977" spans="1:14" x14ac:dyDescent="0.25">
      <c r="A1977" s="47" t="s">
        <v>5195</v>
      </c>
      <c r="B1977" s="57" t="s">
        <v>2764</v>
      </c>
      <c r="C1977" s="60"/>
      <c r="D1977" s="60"/>
      <c r="E1977" s="59" t="s">
        <v>60</v>
      </c>
      <c r="F1977" s="60"/>
      <c r="G1977" s="61"/>
      <c r="H1977" s="61"/>
      <c r="I1977" s="61"/>
      <c r="J1977" s="61"/>
      <c r="K1977" s="61"/>
      <c r="L1977" s="62">
        <v>33680.490000000005</v>
      </c>
      <c r="M1977" s="62">
        <v>33680.490000000005</v>
      </c>
      <c r="N1977" s="40"/>
    </row>
    <row r="1978" spans="1:14" x14ac:dyDescent="0.25">
      <c r="A1978" s="47" t="s">
        <v>5196</v>
      </c>
      <c r="B1978" s="72" t="s">
        <v>2765</v>
      </c>
      <c r="C1978" s="73"/>
      <c r="D1978" s="73"/>
      <c r="E1978" s="74" t="s">
        <v>2766</v>
      </c>
      <c r="F1978" s="73"/>
      <c r="G1978" s="75"/>
      <c r="H1978" s="75"/>
      <c r="I1978" s="75"/>
      <c r="J1978" s="75"/>
      <c r="K1978" s="75"/>
      <c r="L1978" s="76">
        <v>3813.19</v>
      </c>
      <c r="M1978" s="76">
        <v>3813.19</v>
      </c>
      <c r="N1978" s="40"/>
    </row>
    <row r="1979" spans="1:14" x14ac:dyDescent="0.25">
      <c r="A1979" s="47" t="s">
        <v>5197</v>
      </c>
      <c r="B1979" s="63" t="s">
        <v>2767</v>
      </c>
      <c r="C1979" s="64" t="s">
        <v>104</v>
      </c>
      <c r="D1979" s="65">
        <v>261000</v>
      </c>
      <c r="E1979" s="66" t="s">
        <v>838</v>
      </c>
      <c r="F1979" s="67" t="s">
        <v>106</v>
      </c>
      <c r="G1979" s="68">
        <v>350.8</v>
      </c>
      <c r="H1979" s="68">
        <v>1</v>
      </c>
      <c r="I1979" s="69">
        <v>350.8</v>
      </c>
      <c r="J1979" s="69">
        <v>4.62</v>
      </c>
      <c r="K1979" s="69">
        <v>6.25</v>
      </c>
      <c r="L1979" s="69">
        <v>3813.19</v>
      </c>
      <c r="M1979" s="69">
        <v>3813.19</v>
      </c>
      <c r="N1979" s="40"/>
    </row>
    <row r="1980" spans="1:14" x14ac:dyDescent="0.25">
      <c r="A1980" s="47" t="s">
        <v>5198</v>
      </c>
      <c r="B1980" s="72" t="s">
        <v>2768</v>
      </c>
      <c r="C1980" s="73"/>
      <c r="D1980" s="73"/>
      <c r="E1980" s="74" t="s">
        <v>2769</v>
      </c>
      <c r="F1980" s="73"/>
      <c r="G1980" s="75"/>
      <c r="H1980" s="75"/>
      <c r="I1980" s="75"/>
      <c r="J1980" s="75"/>
      <c r="K1980" s="75"/>
      <c r="L1980" s="76">
        <v>2448.81</v>
      </c>
      <c r="M1980" s="76">
        <v>2448.81</v>
      </c>
      <c r="N1980" s="40"/>
    </row>
    <row r="1981" spans="1:14" x14ac:dyDescent="0.25">
      <c r="A1981" s="47" t="s">
        <v>5199</v>
      </c>
      <c r="B1981" s="63" t="s">
        <v>2770</v>
      </c>
      <c r="C1981" s="64" t="s">
        <v>104</v>
      </c>
      <c r="D1981" s="65">
        <v>261609</v>
      </c>
      <c r="E1981" s="66" t="s">
        <v>1283</v>
      </c>
      <c r="F1981" s="67" t="s">
        <v>106</v>
      </c>
      <c r="G1981" s="68">
        <v>214.62</v>
      </c>
      <c r="H1981" s="68">
        <v>1</v>
      </c>
      <c r="I1981" s="69">
        <v>214.62</v>
      </c>
      <c r="J1981" s="69">
        <v>8.3000000000000007</v>
      </c>
      <c r="K1981" s="69">
        <v>3.11</v>
      </c>
      <c r="L1981" s="69">
        <v>2448.81</v>
      </c>
      <c r="M1981" s="69">
        <v>2448.81</v>
      </c>
      <c r="N1981" s="40"/>
    </row>
    <row r="1982" spans="1:14" x14ac:dyDescent="0.25">
      <c r="A1982" s="47" t="s">
        <v>5200</v>
      </c>
      <c r="B1982" s="72" t="s">
        <v>2771</v>
      </c>
      <c r="C1982" s="73"/>
      <c r="D1982" s="73"/>
      <c r="E1982" s="74" t="s">
        <v>2772</v>
      </c>
      <c r="F1982" s="73"/>
      <c r="G1982" s="75"/>
      <c r="H1982" s="75"/>
      <c r="I1982" s="75"/>
      <c r="J1982" s="75"/>
      <c r="K1982" s="75"/>
      <c r="L1982" s="76">
        <v>5674.76</v>
      </c>
      <c r="M1982" s="76">
        <v>5674.76</v>
      </c>
      <c r="N1982" s="40"/>
    </row>
    <row r="1983" spans="1:14" x14ac:dyDescent="0.25">
      <c r="A1983" s="47" t="s">
        <v>5201</v>
      </c>
      <c r="B1983" s="63" t="s">
        <v>2773</v>
      </c>
      <c r="C1983" s="64" t="s">
        <v>104</v>
      </c>
      <c r="D1983" s="65">
        <v>261609</v>
      </c>
      <c r="E1983" s="66" t="s">
        <v>1283</v>
      </c>
      <c r="F1983" s="67" t="s">
        <v>106</v>
      </c>
      <c r="G1983" s="68">
        <v>497.35</v>
      </c>
      <c r="H1983" s="68">
        <v>1</v>
      </c>
      <c r="I1983" s="69">
        <v>497.35</v>
      </c>
      <c r="J1983" s="69">
        <v>8.3000000000000007</v>
      </c>
      <c r="K1983" s="69">
        <v>3.11</v>
      </c>
      <c r="L1983" s="69">
        <v>5674.76</v>
      </c>
      <c r="M1983" s="69">
        <v>5674.76</v>
      </c>
      <c r="N1983" s="40"/>
    </row>
    <row r="1984" spans="1:14" x14ac:dyDescent="0.25">
      <c r="A1984" s="47" t="s">
        <v>5202</v>
      </c>
      <c r="B1984" s="72" t="s">
        <v>2774</v>
      </c>
      <c r="C1984" s="73"/>
      <c r="D1984" s="73"/>
      <c r="E1984" s="74" t="s">
        <v>2775</v>
      </c>
      <c r="F1984" s="73"/>
      <c r="G1984" s="75"/>
      <c r="H1984" s="75"/>
      <c r="I1984" s="75"/>
      <c r="J1984" s="75"/>
      <c r="K1984" s="75"/>
      <c r="L1984" s="76">
        <v>20900.940000000002</v>
      </c>
      <c r="M1984" s="76">
        <v>20900.940000000002</v>
      </c>
      <c r="N1984" s="40"/>
    </row>
    <row r="1985" spans="1:14" ht="24" x14ac:dyDescent="0.3">
      <c r="A1985" s="47" t="s">
        <v>5203</v>
      </c>
      <c r="B1985" s="63" t="s">
        <v>2776</v>
      </c>
      <c r="C1985" s="64" t="s">
        <v>170</v>
      </c>
      <c r="D1985" s="65">
        <v>102494</v>
      </c>
      <c r="E1985" s="70" t="s">
        <v>3224</v>
      </c>
      <c r="F1985" s="67" t="s">
        <v>106</v>
      </c>
      <c r="G1985" s="68">
        <v>397.35</v>
      </c>
      <c r="H1985" s="68">
        <v>1</v>
      </c>
      <c r="I1985" s="69">
        <v>397.35</v>
      </c>
      <c r="J1985" s="69">
        <v>44.98</v>
      </c>
      <c r="K1985" s="69">
        <v>6.06</v>
      </c>
      <c r="L1985" s="69">
        <v>20280.740000000002</v>
      </c>
      <c r="M1985" s="69">
        <v>20280.740000000002</v>
      </c>
      <c r="N1985" s="41"/>
    </row>
    <row r="1986" spans="1:14" ht="24" x14ac:dyDescent="0.3">
      <c r="A1986" s="47" t="s">
        <v>5204</v>
      </c>
      <c r="B1986" s="63" t="s">
        <v>2777</v>
      </c>
      <c r="C1986" s="64" t="s">
        <v>170</v>
      </c>
      <c r="D1986" s="65">
        <v>102506</v>
      </c>
      <c r="E1986" s="66" t="s">
        <v>2778</v>
      </c>
      <c r="F1986" s="67" t="s">
        <v>123</v>
      </c>
      <c r="G1986" s="68">
        <v>71.7</v>
      </c>
      <c r="H1986" s="68">
        <v>1</v>
      </c>
      <c r="I1986" s="69">
        <v>71.7</v>
      </c>
      <c r="J1986" s="69">
        <v>3.35</v>
      </c>
      <c r="K1986" s="69">
        <v>5.3</v>
      </c>
      <c r="L1986" s="69">
        <v>620.20000000000005</v>
      </c>
      <c r="M1986" s="69">
        <v>620.20000000000005</v>
      </c>
      <c r="N1986" s="41"/>
    </row>
    <row r="1987" spans="1:14" x14ac:dyDescent="0.25">
      <c r="A1987" s="47" t="s">
        <v>5205</v>
      </c>
      <c r="B1987" s="72" t="s">
        <v>2779</v>
      </c>
      <c r="C1987" s="73"/>
      <c r="D1987" s="73"/>
      <c r="E1987" s="74" t="s">
        <v>2780</v>
      </c>
      <c r="F1987" s="73"/>
      <c r="G1987" s="75"/>
      <c r="H1987" s="75"/>
      <c r="I1987" s="75"/>
      <c r="J1987" s="75"/>
      <c r="K1987" s="75"/>
      <c r="L1987" s="76">
        <v>842.79</v>
      </c>
      <c r="M1987" s="76">
        <v>842.79</v>
      </c>
      <c r="N1987" s="40"/>
    </row>
    <row r="1988" spans="1:14" x14ac:dyDescent="0.25">
      <c r="A1988" s="47" t="s">
        <v>5206</v>
      </c>
      <c r="B1988" s="63" t="s">
        <v>2781</v>
      </c>
      <c r="C1988" s="64" t="s">
        <v>104</v>
      </c>
      <c r="D1988" s="65">
        <v>261703</v>
      </c>
      <c r="E1988" s="66" t="s">
        <v>733</v>
      </c>
      <c r="F1988" s="67" t="s">
        <v>106</v>
      </c>
      <c r="G1988" s="68">
        <v>80.959999999999994</v>
      </c>
      <c r="H1988" s="68">
        <v>1</v>
      </c>
      <c r="I1988" s="69">
        <v>80.959999999999994</v>
      </c>
      <c r="J1988" s="69">
        <v>3.39</v>
      </c>
      <c r="K1988" s="69">
        <v>7.02</v>
      </c>
      <c r="L1988" s="69">
        <v>842.79</v>
      </c>
      <c r="M1988" s="69">
        <v>842.79</v>
      </c>
      <c r="N1988" s="40"/>
    </row>
    <row r="1989" spans="1:14" x14ac:dyDescent="0.25">
      <c r="A1989" s="47" t="s">
        <v>5207</v>
      </c>
      <c r="B1989" s="57" t="s">
        <v>2782</v>
      </c>
      <c r="C1989" s="60"/>
      <c r="D1989" s="60"/>
      <c r="E1989" s="59" t="s">
        <v>62</v>
      </c>
      <c r="F1989" s="60"/>
      <c r="G1989" s="61"/>
      <c r="H1989" s="61"/>
      <c r="I1989" s="61"/>
      <c r="J1989" s="61"/>
      <c r="K1989" s="61"/>
      <c r="L1989" s="62">
        <v>42711.840000000004</v>
      </c>
      <c r="M1989" s="62">
        <v>42711.840000000004</v>
      </c>
      <c r="N1989" s="40"/>
    </row>
    <row r="1990" spans="1:14" x14ac:dyDescent="0.25">
      <c r="A1990" s="47" t="s">
        <v>5208</v>
      </c>
      <c r="B1990" s="72" t="s">
        <v>2783</v>
      </c>
      <c r="C1990" s="73"/>
      <c r="D1990" s="73"/>
      <c r="E1990" s="74" t="s">
        <v>2784</v>
      </c>
      <c r="F1990" s="73"/>
      <c r="G1990" s="75"/>
      <c r="H1990" s="75"/>
      <c r="I1990" s="75"/>
      <c r="J1990" s="75"/>
      <c r="K1990" s="75"/>
      <c r="L1990" s="76">
        <v>4545.68</v>
      </c>
      <c r="M1990" s="76">
        <v>4545.68</v>
      </c>
      <c r="N1990" s="40"/>
    </row>
    <row r="1991" spans="1:14" ht="24" x14ac:dyDescent="0.3">
      <c r="A1991" s="47" t="s">
        <v>5209</v>
      </c>
      <c r="B1991" s="63" t="s">
        <v>2785</v>
      </c>
      <c r="C1991" s="64" t="s">
        <v>270</v>
      </c>
      <c r="D1991" s="77" t="s">
        <v>2786</v>
      </c>
      <c r="E1991" s="70" t="s">
        <v>3225</v>
      </c>
      <c r="F1991" s="67" t="s">
        <v>106</v>
      </c>
      <c r="G1991" s="68">
        <v>397.35</v>
      </c>
      <c r="H1991" s="68">
        <v>1</v>
      </c>
      <c r="I1991" s="69">
        <v>397.35</v>
      </c>
      <c r="J1991" s="69">
        <v>10.57</v>
      </c>
      <c r="K1991" s="69">
        <v>0.87</v>
      </c>
      <c r="L1991" s="69">
        <v>4545.68</v>
      </c>
      <c r="M1991" s="69">
        <v>4545.68</v>
      </c>
      <c r="N1991" s="41"/>
    </row>
    <row r="1992" spans="1:14" x14ac:dyDescent="0.25">
      <c r="A1992" s="47" t="s">
        <v>5210</v>
      </c>
      <c r="B1992" s="72" t="s">
        <v>2787</v>
      </c>
      <c r="C1992" s="73"/>
      <c r="D1992" s="73"/>
      <c r="E1992" s="74" t="s">
        <v>2788</v>
      </c>
      <c r="F1992" s="73"/>
      <c r="G1992" s="75"/>
      <c r="H1992" s="75"/>
      <c r="I1992" s="75"/>
      <c r="J1992" s="75"/>
      <c r="K1992" s="75"/>
      <c r="L1992" s="76">
        <v>22060.07</v>
      </c>
      <c r="M1992" s="76">
        <v>22060.07</v>
      </c>
      <c r="N1992" s="40"/>
    </row>
    <row r="1993" spans="1:14" ht="36" x14ac:dyDescent="0.3">
      <c r="A1993" s="47" t="s">
        <v>5211</v>
      </c>
      <c r="B1993" s="63" t="s">
        <v>2789</v>
      </c>
      <c r="C1993" s="64" t="s">
        <v>170</v>
      </c>
      <c r="D1993" s="65">
        <v>102363</v>
      </c>
      <c r="E1993" s="66" t="s">
        <v>5512</v>
      </c>
      <c r="F1993" s="67" t="s">
        <v>106</v>
      </c>
      <c r="G1993" s="68">
        <v>143.08000000000001</v>
      </c>
      <c r="H1993" s="68">
        <v>1</v>
      </c>
      <c r="I1993" s="69">
        <v>143.08000000000001</v>
      </c>
      <c r="J1993" s="69">
        <v>126.21</v>
      </c>
      <c r="K1993" s="69">
        <v>27.97</v>
      </c>
      <c r="L1993" s="69">
        <v>22060.07</v>
      </c>
      <c r="M1993" s="69">
        <v>22060.07</v>
      </c>
      <c r="N1993" s="42"/>
    </row>
    <row r="1994" spans="1:14" x14ac:dyDescent="0.25">
      <c r="A1994" s="47" t="s">
        <v>5212</v>
      </c>
      <c r="B1994" s="72" t="s">
        <v>2790</v>
      </c>
      <c r="C1994" s="73"/>
      <c r="D1994" s="73"/>
      <c r="E1994" s="74" t="s">
        <v>2791</v>
      </c>
      <c r="F1994" s="73"/>
      <c r="G1994" s="75"/>
      <c r="H1994" s="75"/>
      <c r="I1994" s="75"/>
      <c r="J1994" s="75"/>
      <c r="K1994" s="75"/>
      <c r="L1994" s="76">
        <v>14605.83</v>
      </c>
      <c r="M1994" s="76">
        <v>14605.83</v>
      </c>
      <c r="N1994" s="40"/>
    </row>
    <row r="1995" spans="1:14" x14ac:dyDescent="0.3">
      <c r="A1995" s="47" t="s">
        <v>5213</v>
      </c>
      <c r="B1995" s="63" t="s">
        <v>2792</v>
      </c>
      <c r="C1995" s="64" t="s">
        <v>104</v>
      </c>
      <c r="D1995" s="65">
        <v>271103</v>
      </c>
      <c r="E1995" s="66" t="s">
        <v>2793</v>
      </c>
      <c r="F1995" s="67" t="s">
        <v>639</v>
      </c>
      <c r="G1995" s="68">
        <v>1</v>
      </c>
      <c r="H1995" s="68">
        <v>1</v>
      </c>
      <c r="I1995" s="69">
        <v>1</v>
      </c>
      <c r="J1995" s="69">
        <v>1474.78</v>
      </c>
      <c r="K1995" s="69">
        <v>49</v>
      </c>
      <c r="L1995" s="69">
        <v>1523.78</v>
      </c>
      <c r="M1995" s="69">
        <v>1523.78</v>
      </c>
      <c r="N1995" s="41"/>
    </row>
    <row r="1996" spans="1:14" x14ac:dyDescent="0.3">
      <c r="A1996" s="47" t="s">
        <v>5214</v>
      </c>
      <c r="B1996" s="63" t="s">
        <v>2794</v>
      </c>
      <c r="C1996" s="64" t="s">
        <v>104</v>
      </c>
      <c r="D1996" s="65">
        <v>271101</v>
      </c>
      <c r="E1996" s="66" t="s">
        <v>2795</v>
      </c>
      <c r="F1996" s="67" t="s">
        <v>639</v>
      </c>
      <c r="G1996" s="68">
        <v>1</v>
      </c>
      <c r="H1996" s="68">
        <v>1</v>
      </c>
      <c r="I1996" s="69">
        <v>1</v>
      </c>
      <c r="J1996" s="69">
        <v>4599.97</v>
      </c>
      <c r="K1996" s="69">
        <v>109.68</v>
      </c>
      <c r="L1996" s="69">
        <v>4709.6499999999996</v>
      </c>
      <c r="M1996" s="69">
        <v>4709.6499999999996</v>
      </c>
      <c r="N1996" s="41"/>
    </row>
    <row r="1997" spans="1:14" ht="24" x14ac:dyDescent="0.3">
      <c r="A1997" s="47" t="s">
        <v>5215</v>
      </c>
      <c r="B1997" s="63" t="s">
        <v>2796</v>
      </c>
      <c r="C1997" s="64" t="s">
        <v>104</v>
      </c>
      <c r="D1997" s="65">
        <v>270889</v>
      </c>
      <c r="E1997" s="70" t="s">
        <v>3226</v>
      </c>
      <c r="F1997" s="67" t="s">
        <v>639</v>
      </c>
      <c r="G1997" s="68">
        <v>1</v>
      </c>
      <c r="H1997" s="68">
        <v>1</v>
      </c>
      <c r="I1997" s="69">
        <v>1</v>
      </c>
      <c r="J1997" s="69">
        <v>5932.41</v>
      </c>
      <c r="K1997" s="69">
        <v>793.89</v>
      </c>
      <c r="L1997" s="69">
        <v>6726.3</v>
      </c>
      <c r="M1997" s="69">
        <v>6726.3</v>
      </c>
      <c r="N1997" s="41"/>
    </row>
    <row r="1998" spans="1:14" ht="24" x14ac:dyDescent="0.3">
      <c r="A1998" s="47" t="s">
        <v>5216</v>
      </c>
      <c r="B1998" s="63" t="s">
        <v>2797</v>
      </c>
      <c r="C1998" s="64" t="s">
        <v>104</v>
      </c>
      <c r="D1998" s="65">
        <v>271102</v>
      </c>
      <c r="E1998" s="70" t="s">
        <v>3227</v>
      </c>
      <c r="F1998" s="67" t="s">
        <v>639</v>
      </c>
      <c r="G1998" s="68">
        <v>1</v>
      </c>
      <c r="H1998" s="68">
        <v>1</v>
      </c>
      <c r="I1998" s="69">
        <v>1</v>
      </c>
      <c r="J1998" s="69">
        <v>1492.03</v>
      </c>
      <c r="K1998" s="69">
        <v>154.07</v>
      </c>
      <c r="L1998" s="69">
        <v>1646.1</v>
      </c>
      <c r="M1998" s="69">
        <v>1646.1</v>
      </c>
      <c r="N1998" s="41"/>
    </row>
    <row r="1999" spans="1:14" x14ac:dyDescent="0.25">
      <c r="A1999" s="47" t="s">
        <v>5217</v>
      </c>
      <c r="B1999" s="72" t="s">
        <v>2798</v>
      </c>
      <c r="C1999" s="73"/>
      <c r="D1999" s="73"/>
      <c r="E1999" s="74" t="s">
        <v>1180</v>
      </c>
      <c r="F1999" s="73"/>
      <c r="G1999" s="75"/>
      <c r="H1999" s="75"/>
      <c r="I1999" s="75"/>
      <c r="J1999" s="75"/>
      <c r="K1999" s="75"/>
      <c r="L1999" s="76">
        <v>1500.26</v>
      </c>
      <c r="M1999" s="76">
        <v>1500.26</v>
      </c>
      <c r="N1999" s="40"/>
    </row>
    <row r="2000" spans="1:14" x14ac:dyDescent="0.25">
      <c r="A2000" s="47" t="s">
        <v>5218</v>
      </c>
      <c r="B2000" s="63" t="s">
        <v>2799</v>
      </c>
      <c r="C2000" s="64" t="s">
        <v>104</v>
      </c>
      <c r="D2000" s="65">
        <v>270501</v>
      </c>
      <c r="E2000" s="66" t="s">
        <v>114</v>
      </c>
      <c r="F2000" s="67" t="s">
        <v>106</v>
      </c>
      <c r="G2000" s="68">
        <v>513.79</v>
      </c>
      <c r="H2000" s="68">
        <v>1</v>
      </c>
      <c r="I2000" s="69">
        <v>513.79</v>
      </c>
      <c r="J2000" s="69">
        <v>1.31</v>
      </c>
      <c r="K2000" s="69">
        <v>1.61</v>
      </c>
      <c r="L2000" s="69">
        <v>1500.26</v>
      </c>
      <c r="M2000" s="69">
        <v>1500.26</v>
      </c>
      <c r="N2000" s="40"/>
    </row>
    <row r="2001" spans="1:14" x14ac:dyDescent="0.25">
      <c r="A2001" s="47" t="s">
        <v>5219</v>
      </c>
      <c r="B2001" s="51">
        <v>11</v>
      </c>
      <c r="C2001" s="71"/>
      <c r="D2001" s="71"/>
      <c r="E2001" s="53" t="s">
        <v>13</v>
      </c>
      <c r="F2001" s="54" t="s">
        <v>101</v>
      </c>
      <c r="G2001" s="55">
        <v>4</v>
      </c>
      <c r="H2001" s="55">
        <v>4</v>
      </c>
      <c r="I2001" s="56"/>
      <c r="J2001" s="56"/>
      <c r="K2001" s="56"/>
      <c r="L2001" s="55">
        <v>7429.43</v>
      </c>
      <c r="M2001" s="55">
        <v>29718.039999999997</v>
      </c>
      <c r="N2001" s="40"/>
    </row>
    <row r="2002" spans="1:14" x14ac:dyDescent="0.25">
      <c r="A2002" s="47" t="s">
        <v>5220</v>
      </c>
      <c r="B2002" s="57" t="s">
        <v>2800</v>
      </c>
      <c r="C2002" s="60"/>
      <c r="D2002" s="60"/>
      <c r="E2002" s="59" t="s">
        <v>20</v>
      </c>
      <c r="F2002" s="60"/>
      <c r="G2002" s="61"/>
      <c r="H2002" s="61"/>
      <c r="I2002" s="61"/>
      <c r="J2002" s="61"/>
      <c r="K2002" s="61"/>
      <c r="L2002" s="62">
        <v>42.94</v>
      </c>
      <c r="M2002" s="62">
        <v>171.76</v>
      </c>
      <c r="N2002" s="40"/>
    </row>
    <row r="2003" spans="1:14" ht="24" x14ac:dyDescent="0.3">
      <c r="A2003" s="47" t="s">
        <v>5221</v>
      </c>
      <c r="B2003" s="63" t="s">
        <v>2801</v>
      </c>
      <c r="C2003" s="64" t="s">
        <v>104</v>
      </c>
      <c r="D2003" s="65">
        <v>20701</v>
      </c>
      <c r="E2003" s="66" t="s">
        <v>877</v>
      </c>
      <c r="F2003" s="67" t="s">
        <v>106</v>
      </c>
      <c r="G2003" s="68">
        <v>10.08</v>
      </c>
      <c r="H2003" s="68">
        <v>4</v>
      </c>
      <c r="I2003" s="69">
        <v>40.32</v>
      </c>
      <c r="J2003" s="69">
        <v>2.98</v>
      </c>
      <c r="K2003" s="69">
        <v>1.28</v>
      </c>
      <c r="L2003" s="69">
        <v>42.94</v>
      </c>
      <c r="M2003" s="69">
        <v>171.76</v>
      </c>
      <c r="N2003" s="41"/>
    </row>
    <row r="2004" spans="1:14" x14ac:dyDescent="0.25">
      <c r="A2004" s="47" t="s">
        <v>5222</v>
      </c>
      <c r="B2004" s="57" t="s">
        <v>2802</v>
      </c>
      <c r="C2004" s="60"/>
      <c r="D2004" s="60"/>
      <c r="E2004" s="59" t="s">
        <v>22</v>
      </c>
      <c r="F2004" s="60"/>
      <c r="G2004" s="61"/>
      <c r="H2004" s="61"/>
      <c r="I2004" s="61"/>
      <c r="J2004" s="61"/>
      <c r="K2004" s="61"/>
      <c r="L2004" s="62">
        <v>25.38</v>
      </c>
      <c r="M2004" s="62">
        <v>101.52</v>
      </c>
      <c r="N2004" s="40"/>
    </row>
    <row r="2005" spans="1:14" x14ac:dyDescent="0.25">
      <c r="A2005" s="47" t="s">
        <v>5223</v>
      </c>
      <c r="B2005" s="63" t="s">
        <v>2803</v>
      </c>
      <c r="C2005" s="64" t="s">
        <v>104</v>
      </c>
      <c r="D2005" s="65">
        <v>30101</v>
      </c>
      <c r="E2005" s="66" t="s">
        <v>782</v>
      </c>
      <c r="F2005" s="67" t="s">
        <v>145</v>
      </c>
      <c r="G2005" s="68">
        <v>0.7</v>
      </c>
      <c r="H2005" s="68">
        <v>4</v>
      </c>
      <c r="I2005" s="69">
        <v>2.8</v>
      </c>
      <c r="J2005" s="69">
        <v>28.5</v>
      </c>
      <c r="K2005" s="69">
        <v>7.76</v>
      </c>
      <c r="L2005" s="69">
        <v>25.38</v>
      </c>
      <c r="M2005" s="69">
        <v>101.52</v>
      </c>
      <c r="N2005" s="40"/>
    </row>
    <row r="2006" spans="1:14" x14ac:dyDescent="0.25">
      <c r="A2006" s="47" t="s">
        <v>5224</v>
      </c>
      <c r="B2006" s="57" t="s">
        <v>2804</v>
      </c>
      <c r="C2006" s="60"/>
      <c r="D2006" s="60"/>
      <c r="E2006" s="59" t="s">
        <v>24</v>
      </c>
      <c r="F2006" s="60"/>
      <c r="G2006" s="61"/>
      <c r="H2006" s="61"/>
      <c r="I2006" s="61"/>
      <c r="J2006" s="61"/>
      <c r="K2006" s="61"/>
      <c r="L2006" s="62">
        <v>62.68</v>
      </c>
      <c r="M2006" s="62">
        <v>250.77</v>
      </c>
      <c r="N2006" s="40"/>
    </row>
    <row r="2007" spans="1:14" ht="24" x14ac:dyDescent="0.3">
      <c r="A2007" s="47" t="s">
        <v>5225</v>
      </c>
      <c r="B2007" s="63" t="s">
        <v>2805</v>
      </c>
      <c r="C2007" s="64" t="s">
        <v>104</v>
      </c>
      <c r="D2007" s="65">
        <v>41140</v>
      </c>
      <c r="E2007" s="66" t="s">
        <v>881</v>
      </c>
      <c r="F2007" s="67" t="s">
        <v>106</v>
      </c>
      <c r="G2007" s="68">
        <v>9.7200000000000006</v>
      </c>
      <c r="H2007" s="68">
        <v>4</v>
      </c>
      <c r="I2007" s="69">
        <v>38.880000000000003</v>
      </c>
      <c r="J2007" s="69">
        <v>0</v>
      </c>
      <c r="K2007" s="69">
        <v>2.15</v>
      </c>
      <c r="L2007" s="69">
        <v>20.89</v>
      </c>
      <c r="M2007" s="69">
        <v>83.59</v>
      </c>
      <c r="N2007" s="41"/>
    </row>
    <row r="2008" spans="1:14" x14ac:dyDescent="0.25">
      <c r="A2008" s="47" t="s">
        <v>5226</v>
      </c>
      <c r="B2008" s="63" t="s">
        <v>2806</v>
      </c>
      <c r="C2008" s="64" t="s">
        <v>104</v>
      </c>
      <c r="D2008" s="65">
        <v>41002</v>
      </c>
      <c r="E2008" s="66" t="s">
        <v>787</v>
      </c>
      <c r="F2008" s="67" t="s">
        <v>106</v>
      </c>
      <c r="G2008" s="68">
        <v>9.7200000000000006</v>
      </c>
      <c r="H2008" s="68">
        <v>4</v>
      </c>
      <c r="I2008" s="69">
        <v>38.880000000000003</v>
      </c>
      <c r="J2008" s="69">
        <v>0</v>
      </c>
      <c r="K2008" s="69">
        <v>4.3</v>
      </c>
      <c r="L2008" s="69">
        <v>41.79</v>
      </c>
      <c r="M2008" s="69">
        <v>167.18</v>
      </c>
      <c r="N2008" s="40"/>
    </row>
    <row r="2009" spans="1:14" x14ac:dyDescent="0.25">
      <c r="A2009" s="47" t="s">
        <v>5227</v>
      </c>
      <c r="B2009" s="57" t="s">
        <v>2807</v>
      </c>
      <c r="C2009" s="60"/>
      <c r="D2009" s="60"/>
      <c r="E2009" s="59" t="s">
        <v>26</v>
      </c>
      <c r="F2009" s="60"/>
      <c r="G2009" s="61"/>
      <c r="H2009" s="61"/>
      <c r="I2009" s="61"/>
      <c r="J2009" s="61"/>
      <c r="K2009" s="61"/>
      <c r="L2009" s="62">
        <v>1067.5</v>
      </c>
      <c r="M2009" s="62">
        <v>4270.13</v>
      </c>
      <c r="N2009" s="40"/>
    </row>
    <row r="2010" spans="1:14" x14ac:dyDescent="0.25">
      <c r="A2010" s="47" t="s">
        <v>5228</v>
      </c>
      <c r="B2010" s="72" t="s">
        <v>2808</v>
      </c>
      <c r="C2010" s="73"/>
      <c r="D2010" s="73"/>
      <c r="E2010" s="74" t="s">
        <v>2809</v>
      </c>
      <c r="F2010" s="73"/>
      <c r="G2010" s="75"/>
      <c r="H2010" s="75"/>
      <c r="I2010" s="75"/>
      <c r="J2010" s="75"/>
      <c r="K2010" s="75"/>
      <c r="L2010" s="76">
        <v>1067.5</v>
      </c>
      <c r="M2010" s="76">
        <v>4270.13</v>
      </c>
      <c r="N2010" s="40"/>
    </row>
    <row r="2011" spans="1:14" x14ac:dyDescent="0.25">
      <c r="A2011" s="47" t="s">
        <v>5229</v>
      </c>
      <c r="B2011" s="63" t="s">
        <v>2810</v>
      </c>
      <c r="C2011" s="64" t="s">
        <v>104</v>
      </c>
      <c r="D2011" s="65">
        <v>50302</v>
      </c>
      <c r="E2011" s="66" t="s">
        <v>887</v>
      </c>
      <c r="F2011" s="67" t="s">
        <v>123</v>
      </c>
      <c r="G2011" s="68">
        <v>8</v>
      </c>
      <c r="H2011" s="68">
        <v>4</v>
      </c>
      <c r="I2011" s="69">
        <v>32</v>
      </c>
      <c r="J2011" s="69">
        <v>26.69</v>
      </c>
      <c r="K2011" s="69">
        <v>30.06</v>
      </c>
      <c r="L2011" s="69">
        <v>454</v>
      </c>
      <c r="M2011" s="69">
        <v>1816</v>
      </c>
      <c r="N2011" s="40"/>
    </row>
    <row r="2012" spans="1:14" x14ac:dyDescent="0.25">
      <c r="A2012" s="47" t="s">
        <v>5230</v>
      </c>
      <c r="B2012" s="63" t="s">
        <v>2811</v>
      </c>
      <c r="C2012" s="64" t="s">
        <v>104</v>
      </c>
      <c r="D2012" s="65">
        <v>52004</v>
      </c>
      <c r="E2012" s="66" t="s">
        <v>1310</v>
      </c>
      <c r="F2012" s="67" t="s">
        <v>795</v>
      </c>
      <c r="G2012" s="68">
        <v>7.27</v>
      </c>
      <c r="H2012" s="68">
        <v>4</v>
      </c>
      <c r="I2012" s="69">
        <v>29.08</v>
      </c>
      <c r="J2012" s="69">
        <v>7.79</v>
      </c>
      <c r="K2012" s="69">
        <v>2.37</v>
      </c>
      <c r="L2012" s="69">
        <v>73.86</v>
      </c>
      <c r="M2012" s="69">
        <v>295.45</v>
      </c>
      <c r="N2012" s="40"/>
    </row>
    <row r="2013" spans="1:14" x14ac:dyDescent="0.25">
      <c r="A2013" s="47" t="s">
        <v>5231</v>
      </c>
      <c r="B2013" s="63" t="s">
        <v>2812</v>
      </c>
      <c r="C2013" s="64" t="s">
        <v>104</v>
      </c>
      <c r="D2013" s="65">
        <v>52003</v>
      </c>
      <c r="E2013" s="66" t="s">
        <v>2813</v>
      </c>
      <c r="F2013" s="67" t="s">
        <v>795</v>
      </c>
      <c r="G2013" s="68">
        <v>24.54</v>
      </c>
      <c r="H2013" s="68">
        <v>4</v>
      </c>
      <c r="I2013" s="69">
        <v>98.16</v>
      </c>
      <c r="J2013" s="69">
        <v>8.11</v>
      </c>
      <c r="K2013" s="69">
        <v>2.37</v>
      </c>
      <c r="L2013" s="69">
        <v>257.17</v>
      </c>
      <c r="M2013" s="69">
        <v>1028.71</v>
      </c>
      <c r="N2013" s="40"/>
    </row>
    <row r="2014" spans="1:14" x14ac:dyDescent="0.25">
      <c r="A2014" s="47" t="s">
        <v>5232</v>
      </c>
      <c r="B2014" s="63" t="s">
        <v>2814</v>
      </c>
      <c r="C2014" s="64" t="s">
        <v>104</v>
      </c>
      <c r="D2014" s="65">
        <v>52014</v>
      </c>
      <c r="E2014" s="66" t="s">
        <v>797</v>
      </c>
      <c r="F2014" s="67" t="s">
        <v>795</v>
      </c>
      <c r="G2014" s="68">
        <v>5.45</v>
      </c>
      <c r="H2014" s="68">
        <v>4</v>
      </c>
      <c r="I2014" s="69">
        <v>21.8</v>
      </c>
      <c r="J2014" s="69">
        <v>10.88</v>
      </c>
      <c r="K2014" s="69">
        <v>2.0699999999999998</v>
      </c>
      <c r="L2014" s="69">
        <v>70.569999999999993</v>
      </c>
      <c r="M2014" s="69">
        <v>282.31</v>
      </c>
      <c r="N2014" s="40"/>
    </row>
    <row r="2015" spans="1:14" x14ac:dyDescent="0.25">
      <c r="A2015" s="47" t="s">
        <v>5233</v>
      </c>
      <c r="B2015" s="63" t="s">
        <v>2815</v>
      </c>
      <c r="C2015" s="64" t="s">
        <v>104</v>
      </c>
      <c r="D2015" s="65">
        <v>50901</v>
      </c>
      <c r="E2015" s="66" t="s">
        <v>894</v>
      </c>
      <c r="F2015" s="67" t="s">
        <v>145</v>
      </c>
      <c r="G2015" s="68">
        <v>0.36</v>
      </c>
      <c r="H2015" s="68">
        <v>4</v>
      </c>
      <c r="I2015" s="69">
        <v>1.44</v>
      </c>
      <c r="J2015" s="69">
        <v>0</v>
      </c>
      <c r="K2015" s="69">
        <v>35.020000000000003</v>
      </c>
      <c r="L2015" s="69">
        <v>12.6</v>
      </c>
      <c r="M2015" s="69">
        <v>50.42</v>
      </c>
      <c r="N2015" s="40"/>
    </row>
    <row r="2016" spans="1:14" x14ac:dyDescent="0.25">
      <c r="A2016" s="47" t="s">
        <v>5234</v>
      </c>
      <c r="B2016" s="63" t="s">
        <v>2816</v>
      </c>
      <c r="C2016" s="64" t="s">
        <v>104</v>
      </c>
      <c r="D2016" s="65">
        <v>50902</v>
      </c>
      <c r="E2016" s="66" t="s">
        <v>2646</v>
      </c>
      <c r="F2016" s="67" t="s">
        <v>106</v>
      </c>
      <c r="G2016" s="68">
        <v>0.64</v>
      </c>
      <c r="H2016" s="68">
        <v>4</v>
      </c>
      <c r="I2016" s="69">
        <v>2.56</v>
      </c>
      <c r="J2016" s="69">
        <v>0</v>
      </c>
      <c r="K2016" s="69">
        <v>4.3</v>
      </c>
      <c r="L2016" s="69">
        <v>2.75</v>
      </c>
      <c r="M2016" s="69">
        <v>11</v>
      </c>
      <c r="N2016" s="40"/>
    </row>
    <row r="2017" spans="1:14" x14ac:dyDescent="0.3">
      <c r="A2017" s="47" t="s">
        <v>5235</v>
      </c>
      <c r="B2017" s="63" t="s">
        <v>2817</v>
      </c>
      <c r="C2017" s="64" t="s">
        <v>170</v>
      </c>
      <c r="D2017" s="65">
        <v>96616</v>
      </c>
      <c r="E2017" s="66" t="s">
        <v>2818</v>
      </c>
      <c r="F2017" s="67" t="s">
        <v>145</v>
      </c>
      <c r="G2017" s="68">
        <v>0.03</v>
      </c>
      <c r="H2017" s="68">
        <v>4</v>
      </c>
      <c r="I2017" s="69">
        <v>0.12</v>
      </c>
      <c r="J2017" s="69">
        <v>358.56</v>
      </c>
      <c r="K2017" s="69">
        <v>174.34</v>
      </c>
      <c r="L2017" s="69">
        <v>15.98</v>
      </c>
      <c r="M2017" s="69">
        <v>63.94</v>
      </c>
      <c r="N2017" s="41"/>
    </row>
    <row r="2018" spans="1:14" x14ac:dyDescent="0.25">
      <c r="A2018" s="47" t="s">
        <v>5236</v>
      </c>
      <c r="B2018" s="63" t="s">
        <v>2819</v>
      </c>
      <c r="C2018" s="64" t="s">
        <v>104</v>
      </c>
      <c r="D2018" s="65">
        <v>51036</v>
      </c>
      <c r="E2018" s="66" t="s">
        <v>799</v>
      </c>
      <c r="F2018" s="67" t="s">
        <v>145</v>
      </c>
      <c r="G2018" s="68">
        <v>0.36</v>
      </c>
      <c r="H2018" s="68">
        <v>4</v>
      </c>
      <c r="I2018" s="69">
        <v>1.44</v>
      </c>
      <c r="J2018" s="69">
        <v>469.28</v>
      </c>
      <c r="K2018" s="69">
        <v>0</v>
      </c>
      <c r="L2018" s="69">
        <v>168.94</v>
      </c>
      <c r="M2018" s="69">
        <v>675.76</v>
      </c>
      <c r="N2018" s="40"/>
    </row>
    <row r="2019" spans="1:14" x14ac:dyDescent="0.3">
      <c r="A2019" s="47" t="s">
        <v>5237</v>
      </c>
      <c r="B2019" s="63" t="s">
        <v>2820</v>
      </c>
      <c r="C2019" s="64" t="s">
        <v>104</v>
      </c>
      <c r="D2019" s="65">
        <v>51060</v>
      </c>
      <c r="E2019" s="66" t="s">
        <v>1313</v>
      </c>
      <c r="F2019" s="67" t="s">
        <v>145</v>
      </c>
      <c r="G2019" s="68">
        <v>0.36</v>
      </c>
      <c r="H2019" s="68">
        <v>4</v>
      </c>
      <c r="I2019" s="69">
        <v>1.44</v>
      </c>
      <c r="J2019" s="69">
        <v>0.1</v>
      </c>
      <c r="K2019" s="69">
        <v>32.22</v>
      </c>
      <c r="L2019" s="69">
        <v>11.63</v>
      </c>
      <c r="M2019" s="69">
        <v>46.54</v>
      </c>
      <c r="N2019" s="41"/>
    </row>
    <row r="2020" spans="1:14" x14ac:dyDescent="0.25">
      <c r="A2020" s="47" t="s">
        <v>5238</v>
      </c>
      <c r="B2020" s="57" t="s">
        <v>2821</v>
      </c>
      <c r="C2020" s="60"/>
      <c r="D2020" s="60"/>
      <c r="E2020" s="59" t="s">
        <v>38</v>
      </c>
      <c r="F2020" s="60"/>
      <c r="G2020" s="61"/>
      <c r="H2020" s="61"/>
      <c r="I2020" s="61"/>
      <c r="J2020" s="61"/>
      <c r="K2020" s="61"/>
      <c r="L2020" s="62">
        <v>37.14</v>
      </c>
      <c r="M2020" s="62">
        <v>148.57</v>
      </c>
      <c r="N2020" s="40"/>
    </row>
    <row r="2021" spans="1:14" x14ac:dyDescent="0.25">
      <c r="A2021" s="47" t="s">
        <v>5239</v>
      </c>
      <c r="B2021" s="63" t="s">
        <v>2822</v>
      </c>
      <c r="C2021" s="64" t="s">
        <v>104</v>
      </c>
      <c r="D2021" s="65">
        <v>120902</v>
      </c>
      <c r="E2021" s="66" t="s">
        <v>1195</v>
      </c>
      <c r="F2021" s="67" t="s">
        <v>106</v>
      </c>
      <c r="G2021" s="68">
        <v>1.32</v>
      </c>
      <c r="H2021" s="68">
        <v>4</v>
      </c>
      <c r="I2021" s="69">
        <v>5.28</v>
      </c>
      <c r="J2021" s="69">
        <v>10.95</v>
      </c>
      <c r="K2021" s="69">
        <v>17.190000000000001</v>
      </c>
      <c r="L2021" s="69">
        <v>37.14</v>
      </c>
      <c r="M2021" s="69">
        <v>148.57</v>
      </c>
      <c r="N2021" s="40"/>
    </row>
    <row r="2022" spans="1:14" x14ac:dyDescent="0.25">
      <c r="A2022" s="47" t="s">
        <v>5240</v>
      </c>
      <c r="B2022" s="57" t="s">
        <v>2823</v>
      </c>
      <c r="C2022" s="60"/>
      <c r="D2022" s="60"/>
      <c r="E2022" s="59" t="s">
        <v>40</v>
      </c>
      <c r="F2022" s="60"/>
      <c r="G2022" s="61"/>
      <c r="H2022" s="61"/>
      <c r="I2022" s="61"/>
      <c r="J2022" s="61"/>
      <c r="K2022" s="61"/>
      <c r="L2022" s="62">
        <v>3531.33</v>
      </c>
      <c r="M2022" s="62">
        <v>14125.35</v>
      </c>
      <c r="N2022" s="40"/>
    </row>
    <row r="2023" spans="1:14" ht="36" x14ac:dyDescent="0.3">
      <c r="A2023" s="47" t="s">
        <v>5241</v>
      </c>
      <c r="B2023" s="83" t="s">
        <v>5508</v>
      </c>
      <c r="C2023" s="64" t="s">
        <v>170</v>
      </c>
      <c r="D2023" s="65">
        <v>100775</v>
      </c>
      <c r="E2023" s="70" t="s">
        <v>1200</v>
      </c>
      <c r="F2023" s="84" t="s">
        <v>795</v>
      </c>
      <c r="G2023" s="68">
        <v>263.14</v>
      </c>
      <c r="H2023" s="68">
        <v>4</v>
      </c>
      <c r="I2023" s="85">
        <v>1052.56</v>
      </c>
      <c r="J2023" s="69">
        <v>12.77</v>
      </c>
      <c r="K2023" s="69">
        <v>0.65</v>
      </c>
      <c r="L2023" s="69">
        <v>3531.33</v>
      </c>
      <c r="M2023" s="69">
        <v>14125.35</v>
      </c>
      <c r="N2023" s="42"/>
    </row>
    <row r="2024" spans="1:14" x14ac:dyDescent="0.25">
      <c r="A2024" s="47" t="s">
        <v>5242</v>
      </c>
      <c r="B2024" s="57" t="s">
        <v>2824</v>
      </c>
      <c r="C2024" s="60"/>
      <c r="D2024" s="60"/>
      <c r="E2024" s="59" t="s">
        <v>42</v>
      </c>
      <c r="F2024" s="60"/>
      <c r="G2024" s="61"/>
      <c r="H2024" s="61"/>
      <c r="I2024" s="61"/>
      <c r="J2024" s="61"/>
      <c r="K2024" s="61"/>
      <c r="L2024" s="62">
        <v>1117.3599999999999</v>
      </c>
      <c r="M2024" s="62">
        <v>4469.47</v>
      </c>
      <c r="N2024" s="40"/>
    </row>
    <row r="2025" spans="1:14" x14ac:dyDescent="0.25">
      <c r="A2025" s="47" t="s">
        <v>5243</v>
      </c>
      <c r="B2025" s="72" t="s">
        <v>2825</v>
      </c>
      <c r="C2025" s="73"/>
      <c r="D2025" s="73"/>
      <c r="E2025" s="74" t="s">
        <v>2826</v>
      </c>
      <c r="F2025" s="73"/>
      <c r="G2025" s="75"/>
      <c r="H2025" s="75"/>
      <c r="I2025" s="75"/>
      <c r="J2025" s="75"/>
      <c r="K2025" s="75"/>
      <c r="L2025" s="76">
        <v>927.28</v>
      </c>
      <c r="M2025" s="76">
        <v>3709.15</v>
      </c>
      <c r="N2025" s="40"/>
    </row>
    <row r="2026" spans="1:14" x14ac:dyDescent="0.3">
      <c r="A2026" s="47" t="s">
        <v>5244</v>
      </c>
      <c r="B2026" s="63" t="s">
        <v>2827</v>
      </c>
      <c r="C2026" s="64" t="s">
        <v>104</v>
      </c>
      <c r="D2026" s="65">
        <v>160967</v>
      </c>
      <c r="E2026" s="66" t="s">
        <v>2828</v>
      </c>
      <c r="F2026" s="67" t="s">
        <v>106</v>
      </c>
      <c r="G2026" s="68">
        <v>12.96</v>
      </c>
      <c r="H2026" s="68">
        <v>4</v>
      </c>
      <c r="I2026" s="69">
        <v>51.84</v>
      </c>
      <c r="J2026" s="69">
        <v>66.8</v>
      </c>
      <c r="K2026" s="69">
        <v>4.75</v>
      </c>
      <c r="L2026" s="69">
        <v>927.28</v>
      </c>
      <c r="M2026" s="69">
        <v>3709.15</v>
      </c>
      <c r="N2026" s="41"/>
    </row>
    <row r="2027" spans="1:14" x14ac:dyDescent="0.25">
      <c r="A2027" s="47" t="s">
        <v>5245</v>
      </c>
      <c r="B2027" s="72" t="s">
        <v>2829</v>
      </c>
      <c r="C2027" s="73"/>
      <c r="D2027" s="73"/>
      <c r="E2027" s="74" t="s">
        <v>2830</v>
      </c>
      <c r="F2027" s="73"/>
      <c r="G2027" s="75"/>
      <c r="H2027" s="75"/>
      <c r="I2027" s="75"/>
      <c r="J2027" s="75"/>
      <c r="K2027" s="75"/>
      <c r="L2027" s="76">
        <v>190.08</v>
      </c>
      <c r="M2027" s="76">
        <v>760.32</v>
      </c>
      <c r="N2027" s="40"/>
    </row>
    <row r="2028" spans="1:14" x14ac:dyDescent="0.25">
      <c r="A2028" s="47" t="s">
        <v>5246</v>
      </c>
      <c r="B2028" s="63" t="s">
        <v>2831</v>
      </c>
      <c r="C2028" s="64" t="s">
        <v>104</v>
      </c>
      <c r="D2028" s="65">
        <v>160601</v>
      </c>
      <c r="E2028" s="66" t="s">
        <v>723</v>
      </c>
      <c r="F2028" s="67" t="s">
        <v>123</v>
      </c>
      <c r="G2028" s="68">
        <v>3.6</v>
      </c>
      <c r="H2028" s="68">
        <v>4</v>
      </c>
      <c r="I2028" s="69">
        <v>14.4</v>
      </c>
      <c r="J2028" s="69">
        <v>24.74</v>
      </c>
      <c r="K2028" s="69">
        <v>28.06</v>
      </c>
      <c r="L2028" s="69">
        <v>190.08</v>
      </c>
      <c r="M2028" s="69">
        <v>760.32</v>
      </c>
      <c r="N2028" s="40"/>
    </row>
    <row r="2029" spans="1:14" x14ac:dyDescent="0.25">
      <c r="A2029" s="47" t="s">
        <v>5247</v>
      </c>
      <c r="B2029" s="57" t="s">
        <v>2832</v>
      </c>
      <c r="C2029" s="60"/>
      <c r="D2029" s="60"/>
      <c r="E2029" s="59" t="s">
        <v>52</v>
      </c>
      <c r="F2029" s="60"/>
      <c r="G2029" s="61"/>
      <c r="H2029" s="61"/>
      <c r="I2029" s="61"/>
      <c r="J2029" s="61"/>
      <c r="K2029" s="61"/>
      <c r="L2029" s="62">
        <v>1357.15</v>
      </c>
      <c r="M2029" s="62">
        <v>5428.6399999999994</v>
      </c>
      <c r="N2029" s="40"/>
    </row>
    <row r="2030" spans="1:14" x14ac:dyDescent="0.25">
      <c r="A2030" s="47" t="s">
        <v>5248</v>
      </c>
      <c r="B2030" s="72" t="s">
        <v>2833</v>
      </c>
      <c r="C2030" s="73"/>
      <c r="D2030" s="73"/>
      <c r="E2030" s="74" t="s">
        <v>2834</v>
      </c>
      <c r="F2030" s="73"/>
      <c r="G2030" s="75"/>
      <c r="H2030" s="75"/>
      <c r="I2030" s="75"/>
      <c r="J2030" s="75"/>
      <c r="K2030" s="75"/>
      <c r="L2030" s="76">
        <v>1357.15</v>
      </c>
      <c r="M2030" s="76">
        <v>5428.6399999999994</v>
      </c>
      <c r="N2030" s="40"/>
    </row>
    <row r="2031" spans="1:14" x14ac:dyDescent="0.3">
      <c r="A2031" s="47" t="s">
        <v>5249</v>
      </c>
      <c r="B2031" s="63" t="s">
        <v>2835</v>
      </c>
      <c r="C2031" s="64" t="s">
        <v>104</v>
      </c>
      <c r="D2031" s="65">
        <v>220101</v>
      </c>
      <c r="E2031" s="66" t="s">
        <v>1249</v>
      </c>
      <c r="F2031" s="67" t="s">
        <v>106</v>
      </c>
      <c r="G2031" s="68">
        <v>9.7200000000000006</v>
      </c>
      <c r="H2031" s="68">
        <v>4</v>
      </c>
      <c r="I2031" s="69">
        <v>38.880000000000003</v>
      </c>
      <c r="J2031" s="69">
        <v>22.27</v>
      </c>
      <c r="K2031" s="69">
        <v>8.7899999999999991</v>
      </c>
      <c r="L2031" s="69">
        <v>301.89999999999998</v>
      </c>
      <c r="M2031" s="69">
        <v>1207.6099999999999</v>
      </c>
      <c r="N2031" s="41"/>
    </row>
    <row r="2032" spans="1:14" x14ac:dyDescent="0.3">
      <c r="A2032" s="47" t="s">
        <v>5250</v>
      </c>
      <c r="B2032" s="63" t="s">
        <v>2836</v>
      </c>
      <c r="C2032" s="64" t="s">
        <v>104</v>
      </c>
      <c r="D2032" s="65">
        <v>221101</v>
      </c>
      <c r="E2032" s="66" t="s">
        <v>1251</v>
      </c>
      <c r="F2032" s="67" t="s">
        <v>106</v>
      </c>
      <c r="G2032" s="68">
        <v>9.7200000000000006</v>
      </c>
      <c r="H2032" s="68">
        <v>4</v>
      </c>
      <c r="I2032" s="69">
        <v>38.880000000000003</v>
      </c>
      <c r="J2032" s="69">
        <v>56.32</v>
      </c>
      <c r="K2032" s="69">
        <v>14.49</v>
      </c>
      <c r="L2032" s="69">
        <v>688.27</v>
      </c>
      <c r="M2032" s="69">
        <v>2753.09</v>
      </c>
      <c r="N2032" s="41"/>
    </row>
    <row r="2033" spans="1:14" x14ac:dyDescent="0.25">
      <c r="A2033" s="47" t="s">
        <v>5251</v>
      </c>
      <c r="B2033" s="63" t="s">
        <v>2837</v>
      </c>
      <c r="C2033" s="64" t="s">
        <v>104</v>
      </c>
      <c r="D2033" s="65">
        <v>221102</v>
      </c>
      <c r="E2033" s="66" t="s">
        <v>1253</v>
      </c>
      <c r="F2033" s="67" t="s">
        <v>123</v>
      </c>
      <c r="G2033" s="68">
        <v>4.8</v>
      </c>
      <c r="H2033" s="68">
        <v>4</v>
      </c>
      <c r="I2033" s="69">
        <v>19.2</v>
      </c>
      <c r="J2033" s="69">
        <v>14.69</v>
      </c>
      <c r="K2033" s="69">
        <v>0</v>
      </c>
      <c r="L2033" s="69">
        <v>70.510000000000005</v>
      </c>
      <c r="M2033" s="69">
        <v>282.04000000000002</v>
      </c>
      <c r="N2033" s="40"/>
    </row>
    <row r="2034" spans="1:14" x14ac:dyDescent="0.25">
      <c r="A2034" s="47" t="s">
        <v>5252</v>
      </c>
      <c r="B2034" s="63" t="s">
        <v>2838</v>
      </c>
      <c r="C2034" s="64" t="s">
        <v>104</v>
      </c>
      <c r="D2034" s="65">
        <v>221104</v>
      </c>
      <c r="E2034" s="66" t="s">
        <v>1255</v>
      </c>
      <c r="F2034" s="67" t="s">
        <v>106</v>
      </c>
      <c r="G2034" s="68">
        <v>10.050000000000001</v>
      </c>
      <c r="H2034" s="68">
        <v>4</v>
      </c>
      <c r="I2034" s="69">
        <v>40.200000000000003</v>
      </c>
      <c r="J2034" s="69">
        <v>29.5</v>
      </c>
      <c r="K2034" s="69">
        <v>0</v>
      </c>
      <c r="L2034" s="69">
        <v>296.47000000000003</v>
      </c>
      <c r="M2034" s="69">
        <v>1185.9000000000001</v>
      </c>
      <c r="N2034" s="40"/>
    </row>
    <row r="2035" spans="1:14" x14ac:dyDescent="0.25">
      <c r="A2035" s="47" t="s">
        <v>5253</v>
      </c>
      <c r="B2035" s="57" t="s">
        <v>2839</v>
      </c>
      <c r="C2035" s="60"/>
      <c r="D2035" s="60"/>
      <c r="E2035" s="59" t="s">
        <v>60</v>
      </c>
      <c r="F2035" s="60"/>
      <c r="G2035" s="61"/>
      <c r="H2035" s="61"/>
      <c r="I2035" s="61"/>
      <c r="J2035" s="61"/>
      <c r="K2035" s="61"/>
      <c r="L2035" s="62">
        <v>158.52000000000001</v>
      </c>
      <c r="M2035" s="62">
        <v>634.1</v>
      </c>
      <c r="N2035" s="40"/>
    </row>
    <row r="2036" spans="1:14" x14ac:dyDescent="0.25">
      <c r="A2036" s="47" t="s">
        <v>5254</v>
      </c>
      <c r="B2036" s="72" t="s">
        <v>2840</v>
      </c>
      <c r="C2036" s="73"/>
      <c r="D2036" s="73"/>
      <c r="E2036" s="74" t="s">
        <v>2841</v>
      </c>
      <c r="F2036" s="73"/>
      <c r="G2036" s="75"/>
      <c r="H2036" s="75"/>
      <c r="I2036" s="75"/>
      <c r="J2036" s="75"/>
      <c r="K2036" s="75"/>
      <c r="L2036" s="76">
        <v>10.65</v>
      </c>
      <c r="M2036" s="76">
        <v>42.61</v>
      </c>
      <c r="N2036" s="40"/>
    </row>
    <row r="2037" spans="1:14" x14ac:dyDescent="0.25">
      <c r="A2037" s="47" t="s">
        <v>5255</v>
      </c>
      <c r="B2037" s="63" t="s">
        <v>2842</v>
      </c>
      <c r="C2037" s="64" t="s">
        <v>104</v>
      </c>
      <c r="D2037" s="65">
        <v>261000</v>
      </c>
      <c r="E2037" s="66" t="s">
        <v>838</v>
      </c>
      <c r="F2037" s="67" t="s">
        <v>106</v>
      </c>
      <c r="G2037" s="68">
        <v>0.98</v>
      </c>
      <c r="H2037" s="68">
        <v>4</v>
      </c>
      <c r="I2037" s="69">
        <v>3.92</v>
      </c>
      <c r="J2037" s="69">
        <v>4.62</v>
      </c>
      <c r="K2037" s="69">
        <v>6.25</v>
      </c>
      <c r="L2037" s="69">
        <v>10.65</v>
      </c>
      <c r="M2037" s="69">
        <v>42.61</v>
      </c>
      <c r="N2037" s="40"/>
    </row>
    <row r="2038" spans="1:14" x14ac:dyDescent="0.25">
      <c r="A2038" s="47" t="s">
        <v>5256</v>
      </c>
      <c r="B2038" s="72" t="s">
        <v>2843</v>
      </c>
      <c r="C2038" s="73"/>
      <c r="D2038" s="73"/>
      <c r="E2038" s="74" t="s">
        <v>70</v>
      </c>
      <c r="F2038" s="73"/>
      <c r="G2038" s="75"/>
      <c r="H2038" s="75"/>
      <c r="I2038" s="75"/>
      <c r="J2038" s="75"/>
      <c r="K2038" s="75"/>
      <c r="L2038" s="76">
        <v>147.87</v>
      </c>
      <c r="M2038" s="76">
        <v>591.49</v>
      </c>
      <c r="N2038" s="40"/>
    </row>
    <row r="2039" spans="1:14" x14ac:dyDescent="0.25">
      <c r="A2039" s="47" t="s">
        <v>5257</v>
      </c>
      <c r="B2039" s="63" t="s">
        <v>2844</v>
      </c>
      <c r="C2039" s="64" t="s">
        <v>104</v>
      </c>
      <c r="D2039" s="65">
        <v>261609</v>
      </c>
      <c r="E2039" s="66" t="s">
        <v>1283</v>
      </c>
      <c r="F2039" s="67" t="s">
        <v>106</v>
      </c>
      <c r="G2039" s="68">
        <v>12.96</v>
      </c>
      <c r="H2039" s="68">
        <v>4</v>
      </c>
      <c r="I2039" s="69">
        <v>51.84</v>
      </c>
      <c r="J2039" s="69">
        <v>8.3000000000000007</v>
      </c>
      <c r="K2039" s="69">
        <v>3.11</v>
      </c>
      <c r="L2039" s="69">
        <v>147.87</v>
      </c>
      <c r="M2039" s="69">
        <v>591.49</v>
      </c>
      <c r="N2039" s="40"/>
    </row>
    <row r="2040" spans="1:14" x14ac:dyDescent="0.25">
      <c r="A2040" s="47" t="s">
        <v>5258</v>
      </c>
      <c r="B2040" s="57" t="s">
        <v>2845</v>
      </c>
      <c r="C2040" s="60"/>
      <c r="D2040" s="60"/>
      <c r="E2040" s="59" t="s">
        <v>62</v>
      </c>
      <c r="F2040" s="60"/>
      <c r="G2040" s="61"/>
      <c r="H2040" s="61"/>
      <c r="I2040" s="61"/>
      <c r="J2040" s="61"/>
      <c r="K2040" s="61"/>
      <c r="L2040" s="62">
        <v>29.43</v>
      </c>
      <c r="M2040" s="62">
        <v>117.73</v>
      </c>
      <c r="N2040" s="40"/>
    </row>
    <row r="2041" spans="1:14" x14ac:dyDescent="0.25">
      <c r="A2041" s="47" t="s">
        <v>5259</v>
      </c>
      <c r="B2041" s="63" t="s">
        <v>2846</v>
      </c>
      <c r="C2041" s="64" t="s">
        <v>104</v>
      </c>
      <c r="D2041" s="65">
        <v>270501</v>
      </c>
      <c r="E2041" s="66" t="s">
        <v>114</v>
      </c>
      <c r="F2041" s="67" t="s">
        <v>106</v>
      </c>
      <c r="G2041" s="68">
        <v>10.08</v>
      </c>
      <c r="H2041" s="68">
        <v>4</v>
      </c>
      <c r="I2041" s="69">
        <v>40.32</v>
      </c>
      <c r="J2041" s="69">
        <v>1.31</v>
      </c>
      <c r="K2041" s="69">
        <v>1.61</v>
      </c>
      <c r="L2041" s="69">
        <v>29.43</v>
      </c>
      <c r="M2041" s="69">
        <v>117.73</v>
      </c>
      <c r="N2041" s="40"/>
    </row>
    <row r="2042" spans="1:14" x14ac:dyDescent="0.25">
      <c r="A2042" s="47" t="s">
        <v>5260</v>
      </c>
      <c r="B2042" s="51">
        <v>12</v>
      </c>
      <c r="C2042" s="71"/>
      <c r="D2042" s="71"/>
      <c r="E2042" s="53" t="s">
        <v>14</v>
      </c>
      <c r="F2042" s="54" t="s">
        <v>101</v>
      </c>
      <c r="G2042" s="55">
        <v>6</v>
      </c>
      <c r="H2042" s="55">
        <v>6</v>
      </c>
      <c r="I2042" s="56"/>
      <c r="J2042" s="56"/>
      <c r="K2042" s="56"/>
      <c r="L2042" s="55">
        <v>11614.460000000001</v>
      </c>
      <c r="M2042" s="55">
        <v>69687.319999999992</v>
      </c>
      <c r="N2042" s="40"/>
    </row>
    <row r="2043" spans="1:14" x14ac:dyDescent="0.25">
      <c r="A2043" s="47" t="s">
        <v>5261</v>
      </c>
      <c r="B2043" s="57" t="s">
        <v>2847</v>
      </c>
      <c r="C2043" s="60"/>
      <c r="D2043" s="60"/>
      <c r="E2043" s="59" t="s">
        <v>20</v>
      </c>
      <c r="F2043" s="60"/>
      <c r="G2043" s="61"/>
      <c r="H2043" s="61"/>
      <c r="I2043" s="61"/>
      <c r="J2043" s="61"/>
      <c r="K2043" s="61"/>
      <c r="L2043" s="62">
        <v>85.88</v>
      </c>
      <c r="M2043" s="62">
        <v>515.28</v>
      </c>
      <c r="N2043" s="40"/>
    </row>
    <row r="2044" spans="1:14" ht="24" x14ac:dyDescent="0.3">
      <c r="A2044" s="47" t="s">
        <v>5262</v>
      </c>
      <c r="B2044" s="63" t="s">
        <v>2848</v>
      </c>
      <c r="C2044" s="64" t="s">
        <v>104</v>
      </c>
      <c r="D2044" s="65">
        <v>20701</v>
      </c>
      <c r="E2044" s="66" t="s">
        <v>877</v>
      </c>
      <c r="F2044" s="67" t="s">
        <v>106</v>
      </c>
      <c r="G2044" s="68">
        <v>20.16</v>
      </c>
      <c r="H2044" s="68">
        <v>6</v>
      </c>
      <c r="I2044" s="69">
        <v>120.96</v>
      </c>
      <c r="J2044" s="69">
        <v>2.98</v>
      </c>
      <c r="K2044" s="69">
        <v>1.28</v>
      </c>
      <c r="L2044" s="69">
        <v>85.88</v>
      </c>
      <c r="M2044" s="69">
        <v>515.28</v>
      </c>
      <c r="N2044" s="41"/>
    </row>
    <row r="2045" spans="1:14" x14ac:dyDescent="0.25">
      <c r="A2045" s="47" t="s">
        <v>5263</v>
      </c>
      <c r="B2045" s="57" t="s">
        <v>2849</v>
      </c>
      <c r="C2045" s="60"/>
      <c r="D2045" s="60"/>
      <c r="E2045" s="59" t="s">
        <v>22</v>
      </c>
      <c r="F2045" s="60"/>
      <c r="G2045" s="61"/>
      <c r="H2045" s="61"/>
      <c r="I2045" s="61"/>
      <c r="J2045" s="61"/>
      <c r="K2045" s="61"/>
      <c r="L2045" s="62">
        <v>51.12</v>
      </c>
      <c r="M2045" s="62">
        <v>306.75</v>
      </c>
      <c r="N2045" s="40"/>
    </row>
    <row r="2046" spans="1:14" x14ac:dyDescent="0.25">
      <c r="A2046" s="47" t="s">
        <v>5264</v>
      </c>
      <c r="B2046" s="63" t="s">
        <v>2850</v>
      </c>
      <c r="C2046" s="64" t="s">
        <v>104</v>
      </c>
      <c r="D2046" s="65">
        <v>30101</v>
      </c>
      <c r="E2046" s="66" t="s">
        <v>782</v>
      </c>
      <c r="F2046" s="67" t="s">
        <v>145</v>
      </c>
      <c r="G2046" s="68">
        <v>1.41</v>
      </c>
      <c r="H2046" s="68">
        <v>6</v>
      </c>
      <c r="I2046" s="69">
        <v>8.4600000000000009</v>
      </c>
      <c r="J2046" s="69">
        <v>28.5</v>
      </c>
      <c r="K2046" s="69">
        <v>7.76</v>
      </c>
      <c r="L2046" s="69">
        <v>51.12</v>
      </c>
      <c r="M2046" s="69">
        <v>306.75</v>
      </c>
      <c r="N2046" s="40"/>
    </row>
    <row r="2047" spans="1:14" x14ac:dyDescent="0.25">
      <c r="A2047" s="47" t="s">
        <v>5265</v>
      </c>
      <c r="B2047" s="57" t="s">
        <v>2851</v>
      </c>
      <c r="C2047" s="60"/>
      <c r="D2047" s="60"/>
      <c r="E2047" s="59" t="s">
        <v>24</v>
      </c>
      <c r="F2047" s="60"/>
      <c r="G2047" s="61"/>
      <c r="H2047" s="61"/>
      <c r="I2047" s="61"/>
      <c r="J2047" s="61"/>
      <c r="K2047" s="61"/>
      <c r="L2047" s="62">
        <v>127.71000000000001</v>
      </c>
      <c r="M2047" s="62">
        <v>766.26</v>
      </c>
      <c r="N2047" s="40"/>
    </row>
    <row r="2048" spans="1:14" ht="24" x14ac:dyDescent="0.3">
      <c r="A2048" s="47" t="s">
        <v>5266</v>
      </c>
      <c r="B2048" s="63" t="s">
        <v>2852</v>
      </c>
      <c r="C2048" s="64" t="s">
        <v>104</v>
      </c>
      <c r="D2048" s="65">
        <v>41140</v>
      </c>
      <c r="E2048" s="70" t="s">
        <v>3188</v>
      </c>
      <c r="F2048" s="67" t="s">
        <v>106</v>
      </c>
      <c r="G2048" s="68">
        <v>19.8</v>
      </c>
      <c r="H2048" s="68">
        <v>6</v>
      </c>
      <c r="I2048" s="69">
        <v>118.8</v>
      </c>
      <c r="J2048" s="69">
        <v>0</v>
      </c>
      <c r="K2048" s="69">
        <v>2.15</v>
      </c>
      <c r="L2048" s="69">
        <v>42.57</v>
      </c>
      <c r="M2048" s="69">
        <v>255.42</v>
      </c>
      <c r="N2048" s="41"/>
    </row>
    <row r="2049" spans="1:14" x14ac:dyDescent="0.25">
      <c r="A2049" s="47" t="s">
        <v>5267</v>
      </c>
      <c r="B2049" s="63" t="s">
        <v>2853</v>
      </c>
      <c r="C2049" s="64" t="s">
        <v>104</v>
      </c>
      <c r="D2049" s="65">
        <v>41002</v>
      </c>
      <c r="E2049" s="66" t="s">
        <v>787</v>
      </c>
      <c r="F2049" s="67" t="s">
        <v>106</v>
      </c>
      <c r="G2049" s="68">
        <v>19.8</v>
      </c>
      <c r="H2049" s="68">
        <v>6</v>
      </c>
      <c r="I2049" s="69">
        <v>118.8</v>
      </c>
      <c r="J2049" s="69">
        <v>0</v>
      </c>
      <c r="K2049" s="69">
        <v>4.3</v>
      </c>
      <c r="L2049" s="69">
        <v>85.14</v>
      </c>
      <c r="M2049" s="69">
        <v>510.84</v>
      </c>
      <c r="N2049" s="40"/>
    </row>
    <row r="2050" spans="1:14" x14ac:dyDescent="0.25">
      <c r="A2050" s="47" t="s">
        <v>5268</v>
      </c>
      <c r="B2050" s="57" t="s">
        <v>2854</v>
      </c>
      <c r="C2050" s="60"/>
      <c r="D2050" s="60"/>
      <c r="E2050" s="59" t="s">
        <v>26</v>
      </c>
      <c r="F2050" s="60"/>
      <c r="G2050" s="61"/>
      <c r="H2050" s="61"/>
      <c r="I2050" s="61"/>
      <c r="J2050" s="61"/>
      <c r="K2050" s="61"/>
      <c r="L2050" s="62">
        <v>1067.5</v>
      </c>
      <c r="M2050" s="62">
        <v>6405.2200000000012</v>
      </c>
      <c r="N2050" s="40"/>
    </row>
    <row r="2051" spans="1:14" x14ac:dyDescent="0.25">
      <c r="A2051" s="47" t="s">
        <v>5269</v>
      </c>
      <c r="B2051" s="72" t="s">
        <v>2855</v>
      </c>
      <c r="C2051" s="73"/>
      <c r="D2051" s="73"/>
      <c r="E2051" s="74" t="s">
        <v>2809</v>
      </c>
      <c r="F2051" s="73"/>
      <c r="G2051" s="75"/>
      <c r="H2051" s="75"/>
      <c r="I2051" s="75"/>
      <c r="J2051" s="75"/>
      <c r="K2051" s="75"/>
      <c r="L2051" s="76">
        <v>1067.5</v>
      </c>
      <c r="M2051" s="76">
        <v>6405.2200000000012</v>
      </c>
      <c r="N2051" s="40"/>
    </row>
    <row r="2052" spans="1:14" x14ac:dyDescent="0.25">
      <c r="A2052" s="47" t="s">
        <v>5270</v>
      </c>
      <c r="B2052" s="63" t="s">
        <v>2856</v>
      </c>
      <c r="C2052" s="64" t="s">
        <v>104</v>
      </c>
      <c r="D2052" s="65">
        <v>50302</v>
      </c>
      <c r="E2052" s="66" t="s">
        <v>887</v>
      </c>
      <c r="F2052" s="67" t="s">
        <v>123</v>
      </c>
      <c r="G2052" s="68">
        <v>8</v>
      </c>
      <c r="H2052" s="68">
        <v>6</v>
      </c>
      <c r="I2052" s="69">
        <v>48</v>
      </c>
      <c r="J2052" s="69">
        <v>26.69</v>
      </c>
      <c r="K2052" s="69">
        <v>30.06</v>
      </c>
      <c r="L2052" s="69">
        <v>454</v>
      </c>
      <c r="M2052" s="69">
        <v>2724</v>
      </c>
      <c r="N2052" s="40"/>
    </row>
    <row r="2053" spans="1:14" x14ac:dyDescent="0.25">
      <c r="A2053" s="47" t="s">
        <v>5271</v>
      </c>
      <c r="B2053" s="63" t="s">
        <v>2857</v>
      </c>
      <c r="C2053" s="64" t="s">
        <v>104</v>
      </c>
      <c r="D2053" s="65">
        <v>52004</v>
      </c>
      <c r="E2053" s="66" t="s">
        <v>1310</v>
      </c>
      <c r="F2053" s="67" t="s">
        <v>795</v>
      </c>
      <c r="G2053" s="68">
        <v>7.27</v>
      </c>
      <c r="H2053" s="68">
        <v>6</v>
      </c>
      <c r="I2053" s="69">
        <v>43.62</v>
      </c>
      <c r="J2053" s="69">
        <v>7.79</v>
      </c>
      <c r="K2053" s="69">
        <v>2.37</v>
      </c>
      <c r="L2053" s="69">
        <v>73.86</v>
      </c>
      <c r="M2053" s="69">
        <v>443.17</v>
      </c>
      <c r="N2053" s="40"/>
    </row>
    <row r="2054" spans="1:14" x14ac:dyDescent="0.25">
      <c r="A2054" s="47" t="s">
        <v>5272</v>
      </c>
      <c r="B2054" s="63" t="s">
        <v>2858</v>
      </c>
      <c r="C2054" s="64" t="s">
        <v>104</v>
      </c>
      <c r="D2054" s="65">
        <v>52003</v>
      </c>
      <c r="E2054" s="66" t="s">
        <v>2813</v>
      </c>
      <c r="F2054" s="67" t="s">
        <v>795</v>
      </c>
      <c r="G2054" s="68">
        <v>24.54</v>
      </c>
      <c r="H2054" s="68">
        <v>6</v>
      </c>
      <c r="I2054" s="69">
        <v>147.24</v>
      </c>
      <c r="J2054" s="69">
        <v>8.11</v>
      </c>
      <c r="K2054" s="69">
        <v>2.37</v>
      </c>
      <c r="L2054" s="69">
        <v>257.17</v>
      </c>
      <c r="M2054" s="69">
        <v>1543.07</v>
      </c>
      <c r="N2054" s="40"/>
    </row>
    <row r="2055" spans="1:14" x14ac:dyDescent="0.25">
      <c r="A2055" s="47" t="s">
        <v>5273</v>
      </c>
      <c r="B2055" s="63" t="s">
        <v>2859</v>
      </c>
      <c r="C2055" s="64" t="s">
        <v>104</v>
      </c>
      <c r="D2055" s="65">
        <v>52014</v>
      </c>
      <c r="E2055" s="66" t="s">
        <v>797</v>
      </c>
      <c r="F2055" s="67" t="s">
        <v>795</v>
      </c>
      <c r="G2055" s="68">
        <v>5.45</v>
      </c>
      <c r="H2055" s="68">
        <v>6</v>
      </c>
      <c r="I2055" s="69">
        <v>32.700000000000003</v>
      </c>
      <c r="J2055" s="69">
        <v>10.88</v>
      </c>
      <c r="K2055" s="69">
        <v>2.0699999999999998</v>
      </c>
      <c r="L2055" s="69">
        <v>70.569999999999993</v>
      </c>
      <c r="M2055" s="69">
        <v>423.46</v>
      </c>
      <c r="N2055" s="40"/>
    </row>
    <row r="2056" spans="1:14" x14ac:dyDescent="0.25">
      <c r="A2056" s="47" t="s">
        <v>5274</v>
      </c>
      <c r="B2056" s="63" t="s">
        <v>2860</v>
      </c>
      <c r="C2056" s="64" t="s">
        <v>104</v>
      </c>
      <c r="D2056" s="65">
        <v>50901</v>
      </c>
      <c r="E2056" s="66" t="s">
        <v>894</v>
      </c>
      <c r="F2056" s="67" t="s">
        <v>145</v>
      </c>
      <c r="G2056" s="68">
        <v>0.36</v>
      </c>
      <c r="H2056" s="68">
        <v>6</v>
      </c>
      <c r="I2056" s="69">
        <v>2.16</v>
      </c>
      <c r="J2056" s="69">
        <v>0</v>
      </c>
      <c r="K2056" s="69">
        <v>35.020000000000003</v>
      </c>
      <c r="L2056" s="69">
        <v>12.6</v>
      </c>
      <c r="M2056" s="69">
        <v>75.64</v>
      </c>
      <c r="N2056" s="40"/>
    </row>
    <row r="2057" spans="1:14" x14ac:dyDescent="0.25">
      <c r="A2057" s="47" t="s">
        <v>5275</v>
      </c>
      <c r="B2057" s="63" t="s">
        <v>2861</v>
      </c>
      <c r="C2057" s="64" t="s">
        <v>104</v>
      </c>
      <c r="D2057" s="65">
        <v>50902</v>
      </c>
      <c r="E2057" s="66" t="s">
        <v>2646</v>
      </c>
      <c r="F2057" s="67" t="s">
        <v>106</v>
      </c>
      <c r="G2057" s="68">
        <v>0.64</v>
      </c>
      <c r="H2057" s="68">
        <v>6</v>
      </c>
      <c r="I2057" s="69">
        <v>3.84</v>
      </c>
      <c r="J2057" s="69">
        <v>0</v>
      </c>
      <c r="K2057" s="69">
        <v>4.3</v>
      </c>
      <c r="L2057" s="69">
        <v>2.75</v>
      </c>
      <c r="M2057" s="69">
        <v>16.510000000000002</v>
      </c>
      <c r="N2057" s="40"/>
    </row>
    <row r="2058" spans="1:14" ht="24" x14ac:dyDescent="0.3">
      <c r="A2058" s="47" t="s">
        <v>5276</v>
      </c>
      <c r="B2058" s="63" t="s">
        <v>2862</v>
      </c>
      <c r="C2058" s="64" t="s">
        <v>170</v>
      </c>
      <c r="D2058" s="65">
        <v>96616</v>
      </c>
      <c r="E2058" s="70" t="s">
        <v>3220</v>
      </c>
      <c r="F2058" s="67" t="s">
        <v>145</v>
      </c>
      <c r="G2058" s="68">
        <v>0.03</v>
      </c>
      <c r="H2058" s="68">
        <v>6</v>
      </c>
      <c r="I2058" s="69">
        <v>0.18</v>
      </c>
      <c r="J2058" s="69">
        <v>358.56</v>
      </c>
      <c r="K2058" s="69">
        <v>174.34</v>
      </c>
      <c r="L2058" s="69">
        <v>15.98</v>
      </c>
      <c r="M2058" s="69">
        <v>95.92</v>
      </c>
      <c r="N2058" s="41"/>
    </row>
    <row r="2059" spans="1:14" x14ac:dyDescent="0.25">
      <c r="A2059" s="47" t="s">
        <v>5277</v>
      </c>
      <c r="B2059" s="63" t="s">
        <v>2863</v>
      </c>
      <c r="C2059" s="64" t="s">
        <v>104</v>
      </c>
      <c r="D2059" s="65">
        <v>51036</v>
      </c>
      <c r="E2059" s="66" t="s">
        <v>799</v>
      </c>
      <c r="F2059" s="67" t="s">
        <v>145</v>
      </c>
      <c r="G2059" s="68">
        <v>0.36</v>
      </c>
      <c r="H2059" s="68">
        <v>6</v>
      </c>
      <c r="I2059" s="69">
        <v>2.16</v>
      </c>
      <c r="J2059" s="69">
        <v>469.28</v>
      </c>
      <c r="K2059" s="69">
        <v>0</v>
      </c>
      <c r="L2059" s="69">
        <v>168.94</v>
      </c>
      <c r="M2059" s="69">
        <v>1013.64</v>
      </c>
      <c r="N2059" s="40"/>
    </row>
    <row r="2060" spans="1:14" ht="24" x14ac:dyDescent="0.3">
      <c r="A2060" s="47" t="s">
        <v>5278</v>
      </c>
      <c r="B2060" s="63" t="s">
        <v>2864</v>
      </c>
      <c r="C2060" s="64" t="s">
        <v>104</v>
      </c>
      <c r="D2060" s="65">
        <v>51060</v>
      </c>
      <c r="E2060" s="70" t="s">
        <v>3177</v>
      </c>
      <c r="F2060" s="67" t="s">
        <v>145</v>
      </c>
      <c r="G2060" s="68">
        <v>0.36</v>
      </c>
      <c r="H2060" s="68">
        <v>6</v>
      </c>
      <c r="I2060" s="69">
        <v>2.16</v>
      </c>
      <c r="J2060" s="69">
        <v>0.1</v>
      </c>
      <c r="K2060" s="69">
        <v>32.22</v>
      </c>
      <c r="L2060" s="69">
        <v>11.63</v>
      </c>
      <c r="M2060" s="69">
        <v>69.81</v>
      </c>
      <c r="N2060" s="41"/>
    </row>
    <row r="2061" spans="1:14" x14ac:dyDescent="0.25">
      <c r="A2061" s="47" t="s">
        <v>5279</v>
      </c>
      <c r="B2061" s="57" t="s">
        <v>2865</v>
      </c>
      <c r="C2061" s="60"/>
      <c r="D2061" s="60"/>
      <c r="E2061" s="59" t="s">
        <v>38</v>
      </c>
      <c r="F2061" s="60"/>
      <c r="G2061" s="61"/>
      <c r="H2061" s="61"/>
      <c r="I2061" s="61"/>
      <c r="J2061" s="61"/>
      <c r="K2061" s="61"/>
      <c r="L2061" s="62">
        <v>37.14</v>
      </c>
      <c r="M2061" s="62">
        <v>222.86</v>
      </c>
      <c r="N2061" s="40"/>
    </row>
    <row r="2062" spans="1:14" x14ac:dyDescent="0.25">
      <c r="A2062" s="47" t="s">
        <v>5280</v>
      </c>
      <c r="B2062" s="63" t="s">
        <v>2866</v>
      </c>
      <c r="C2062" s="64" t="s">
        <v>104</v>
      </c>
      <c r="D2062" s="65">
        <v>120902</v>
      </c>
      <c r="E2062" s="66" t="s">
        <v>1195</v>
      </c>
      <c r="F2062" s="67" t="s">
        <v>106</v>
      </c>
      <c r="G2062" s="68">
        <v>1.32</v>
      </c>
      <c r="H2062" s="68">
        <v>6</v>
      </c>
      <c r="I2062" s="69">
        <v>7.92</v>
      </c>
      <c r="J2062" s="69">
        <v>10.95</v>
      </c>
      <c r="K2062" s="69">
        <v>17.190000000000001</v>
      </c>
      <c r="L2062" s="69">
        <v>37.14</v>
      </c>
      <c r="M2062" s="69">
        <v>222.86</v>
      </c>
      <c r="N2062" s="40"/>
    </row>
    <row r="2063" spans="1:14" x14ac:dyDescent="0.25">
      <c r="A2063" s="47" t="s">
        <v>5281</v>
      </c>
      <c r="B2063" s="57" t="s">
        <v>2867</v>
      </c>
      <c r="C2063" s="60"/>
      <c r="D2063" s="60"/>
      <c r="E2063" s="59" t="s">
        <v>40</v>
      </c>
      <c r="F2063" s="60"/>
      <c r="G2063" s="61"/>
      <c r="H2063" s="61"/>
      <c r="I2063" s="61"/>
      <c r="J2063" s="61"/>
      <c r="K2063" s="61"/>
      <c r="L2063" s="62">
        <v>4963.78</v>
      </c>
      <c r="M2063" s="62">
        <v>29782.73</v>
      </c>
      <c r="N2063" s="40"/>
    </row>
    <row r="2064" spans="1:14" ht="36" x14ac:dyDescent="0.3">
      <c r="A2064" s="47" t="s">
        <v>5282</v>
      </c>
      <c r="B2064" s="63" t="s">
        <v>2868</v>
      </c>
      <c r="C2064" s="64" t="s">
        <v>170</v>
      </c>
      <c r="D2064" s="65">
        <v>100775</v>
      </c>
      <c r="E2064" s="66" t="s">
        <v>1200</v>
      </c>
      <c r="F2064" s="67" t="s">
        <v>795</v>
      </c>
      <c r="G2064" s="68">
        <v>369.88</v>
      </c>
      <c r="H2064" s="68">
        <v>6</v>
      </c>
      <c r="I2064" s="69">
        <v>2219.2800000000002</v>
      </c>
      <c r="J2064" s="69">
        <v>12.77</v>
      </c>
      <c r="K2064" s="69">
        <v>0.65</v>
      </c>
      <c r="L2064" s="69">
        <v>4963.78</v>
      </c>
      <c r="M2064" s="69">
        <v>29782.73</v>
      </c>
      <c r="N2064" s="42"/>
    </row>
    <row r="2065" spans="1:14" x14ac:dyDescent="0.25">
      <c r="A2065" s="47" t="s">
        <v>5283</v>
      </c>
      <c r="B2065" s="57" t="s">
        <v>2869</v>
      </c>
      <c r="C2065" s="60"/>
      <c r="D2065" s="60"/>
      <c r="E2065" s="59" t="s">
        <v>42</v>
      </c>
      <c r="F2065" s="60"/>
      <c r="G2065" s="61"/>
      <c r="H2065" s="61"/>
      <c r="I2065" s="61"/>
      <c r="J2065" s="61"/>
      <c r="K2065" s="61"/>
      <c r="L2065" s="62">
        <v>2234.73</v>
      </c>
      <c r="M2065" s="62">
        <v>13408.41</v>
      </c>
      <c r="N2065" s="40"/>
    </row>
    <row r="2066" spans="1:14" x14ac:dyDescent="0.25">
      <c r="A2066" s="47" t="s">
        <v>5284</v>
      </c>
      <c r="B2066" s="72" t="s">
        <v>2870</v>
      </c>
      <c r="C2066" s="73"/>
      <c r="D2066" s="73"/>
      <c r="E2066" s="74" t="s">
        <v>2826</v>
      </c>
      <c r="F2066" s="73"/>
      <c r="G2066" s="75"/>
      <c r="H2066" s="75"/>
      <c r="I2066" s="75"/>
      <c r="J2066" s="75"/>
      <c r="K2066" s="75"/>
      <c r="L2066" s="76">
        <v>1854.57</v>
      </c>
      <c r="M2066" s="76">
        <v>11127.45</v>
      </c>
      <c r="N2066" s="40"/>
    </row>
    <row r="2067" spans="1:14" x14ac:dyDescent="0.3">
      <c r="A2067" s="47" t="s">
        <v>5285</v>
      </c>
      <c r="B2067" s="63" t="s">
        <v>2871</v>
      </c>
      <c r="C2067" s="64" t="s">
        <v>104</v>
      </c>
      <c r="D2067" s="65">
        <v>160967</v>
      </c>
      <c r="E2067" s="66" t="s">
        <v>2828</v>
      </c>
      <c r="F2067" s="67" t="s">
        <v>106</v>
      </c>
      <c r="G2067" s="68">
        <v>25.92</v>
      </c>
      <c r="H2067" s="68">
        <v>6</v>
      </c>
      <c r="I2067" s="69">
        <v>155.52000000000001</v>
      </c>
      <c r="J2067" s="69">
        <v>66.8</v>
      </c>
      <c r="K2067" s="69">
        <v>4.75</v>
      </c>
      <c r="L2067" s="69">
        <v>1854.57</v>
      </c>
      <c r="M2067" s="69">
        <v>11127.45</v>
      </c>
      <c r="N2067" s="41"/>
    </row>
    <row r="2068" spans="1:14" x14ac:dyDescent="0.25">
      <c r="A2068" s="47" t="s">
        <v>5286</v>
      </c>
      <c r="B2068" s="72" t="s">
        <v>2872</v>
      </c>
      <c r="C2068" s="73"/>
      <c r="D2068" s="73"/>
      <c r="E2068" s="74" t="s">
        <v>2830</v>
      </c>
      <c r="F2068" s="73"/>
      <c r="G2068" s="75"/>
      <c r="H2068" s="75"/>
      <c r="I2068" s="75"/>
      <c r="J2068" s="75"/>
      <c r="K2068" s="75"/>
      <c r="L2068" s="76">
        <v>380.16</v>
      </c>
      <c r="M2068" s="76">
        <v>2280.96</v>
      </c>
      <c r="N2068" s="40"/>
    </row>
    <row r="2069" spans="1:14" x14ac:dyDescent="0.25">
      <c r="A2069" s="47" t="s">
        <v>5287</v>
      </c>
      <c r="B2069" s="63" t="s">
        <v>2873</v>
      </c>
      <c r="C2069" s="64" t="s">
        <v>104</v>
      </c>
      <c r="D2069" s="65">
        <v>160601</v>
      </c>
      <c r="E2069" s="66" t="s">
        <v>723</v>
      </c>
      <c r="F2069" s="67" t="s">
        <v>123</v>
      </c>
      <c r="G2069" s="68">
        <v>7.2</v>
      </c>
      <c r="H2069" s="68">
        <v>6</v>
      </c>
      <c r="I2069" s="69">
        <v>43.2</v>
      </c>
      <c r="J2069" s="69">
        <v>24.74</v>
      </c>
      <c r="K2069" s="69">
        <v>28.06</v>
      </c>
      <c r="L2069" s="69">
        <v>380.16</v>
      </c>
      <c r="M2069" s="69">
        <v>2280.96</v>
      </c>
      <c r="N2069" s="40"/>
    </row>
    <row r="2070" spans="1:14" x14ac:dyDescent="0.25">
      <c r="A2070" s="47" t="s">
        <v>5288</v>
      </c>
      <c r="B2070" s="57" t="s">
        <v>2874</v>
      </c>
      <c r="C2070" s="60"/>
      <c r="D2070" s="60"/>
      <c r="E2070" s="59" t="s">
        <v>52</v>
      </c>
      <c r="F2070" s="60"/>
      <c r="G2070" s="61"/>
      <c r="H2070" s="61"/>
      <c r="I2070" s="61"/>
      <c r="J2070" s="61"/>
      <c r="K2070" s="61"/>
      <c r="L2070" s="62">
        <v>2681.35</v>
      </c>
      <c r="M2070" s="62">
        <v>16088.22</v>
      </c>
      <c r="N2070" s="40"/>
    </row>
    <row r="2071" spans="1:14" x14ac:dyDescent="0.25">
      <c r="A2071" s="47" t="s">
        <v>5289</v>
      </c>
      <c r="B2071" s="72" t="s">
        <v>2875</v>
      </c>
      <c r="C2071" s="73"/>
      <c r="D2071" s="73"/>
      <c r="E2071" s="74" t="s">
        <v>2834</v>
      </c>
      <c r="F2071" s="73"/>
      <c r="G2071" s="75"/>
      <c r="H2071" s="75"/>
      <c r="I2071" s="75"/>
      <c r="J2071" s="75"/>
      <c r="K2071" s="75"/>
      <c r="L2071" s="76">
        <v>2681.35</v>
      </c>
      <c r="M2071" s="76">
        <v>16088.22</v>
      </c>
      <c r="N2071" s="40"/>
    </row>
    <row r="2072" spans="1:14" x14ac:dyDescent="0.3">
      <c r="A2072" s="47" t="s">
        <v>5290</v>
      </c>
      <c r="B2072" s="63" t="s">
        <v>2876</v>
      </c>
      <c r="C2072" s="64" t="s">
        <v>104</v>
      </c>
      <c r="D2072" s="65">
        <v>220101</v>
      </c>
      <c r="E2072" s="66" t="s">
        <v>1249</v>
      </c>
      <c r="F2072" s="67" t="s">
        <v>106</v>
      </c>
      <c r="G2072" s="68">
        <v>19.8</v>
      </c>
      <c r="H2072" s="68">
        <v>6</v>
      </c>
      <c r="I2072" s="69">
        <v>118.8</v>
      </c>
      <c r="J2072" s="69">
        <v>22.27</v>
      </c>
      <c r="K2072" s="69">
        <v>8.7899999999999991</v>
      </c>
      <c r="L2072" s="69">
        <v>614.98</v>
      </c>
      <c r="M2072" s="69">
        <v>3689.92</v>
      </c>
      <c r="N2072" s="41"/>
    </row>
    <row r="2073" spans="1:14" x14ac:dyDescent="0.3">
      <c r="A2073" s="47" t="s">
        <v>5291</v>
      </c>
      <c r="B2073" s="63" t="s">
        <v>2877</v>
      </c>
      <c r="C2073" s="64" t="s">
        <v>104</v>
      </c>
      <c r="D2073" s="65">
        <v>221101</v>
      </c>
      <c r="E2073" s="66" t="s">
        <v>1251</v>
      </c>
      <c r="F2073" s="67" t="s">
        <v>106</v>
      </c>
      <c r="G2073" s="68">
        <v>19.8</v>
      </c>
      <c r="H2073" s="68">
        <v>6</v>
      </c>
      <c r="I2073" s="69">
        <v>118.8</v>
      </c>
      <c r="J2073" s="69">
        <v>56.32</v>
      </c>
      <c r="K2073" s="69">
        <v>14.49</v>
      </c>
      <c r="L2073" s="69">
        <v>1402.03</v>
      </c>
      <c r="M2073" s="69">
        <v>8412.2199999999993</v>
      </c>
      <c r="N2073" s="41"/>
    </row>
    <row r="2074" spans="1:14" x14ac:dyDescent="0.25">
      <c r="A2074" s="47" t="s">
        <v>5292</v>
      </c>
      <c r="B2074" s="63" t="s">
        <v>2878</v>
      </c>
      <c r="C2074" s="64" t="s">
        <v>104</v>
      </c>
      <c r="D2074" s="65">
        <v>221102</v>
      </c>
      <c r="E2074" s="66" t="s">
        <v>1253</v>
      </c>
      <c r="F2074" s="67" t="s">
        <v>123</v>
      </c>
      <c r="G2074" s="68">
        <v>4.8</v>
      </c>
      <c r="H2074" s="68">
        <v>6</v>
      </c>
      <c r="I2074" s="69">
        <v>28.8</v>
      </c>
      <c r="J2074" s="69">
        <v>14.69</v>
      </c>
      <c r="K2074" s="69">
        <v>0</v>
      </c>
      <c r="L2074" s="69">
        <v>70.510000000000005</v>
      </c>
      <c r="M2074" s="69">
        <v>423.07</v>
      </c>
      <c r="N2074" s="40"/>
    </row>
    <row r="2075" spans="1:14" x14ac:dyDescent="0.25">
      <c r="A2075" s="47" t="s">
        <v>5293</v>
      </c>
      <c r="B2075" s="63" t="s">
        <v>2879</v>
      </c>
      <c r="C2075" s="64" t="s">
        <v>104</v>
      </c>
      <c r="D2075" s="65">
        <v>221104</v>
      </c>
      <c r="E2075" s="66" t="s">
        <v>1255</v>
      </c>
      <c r="F2075" s="67" t="s">
        <v>106</v>
      </c>
      <c r="G2075" s="68">
        <v>20.13</v>
      </c>
      <c r="H2075" s="68">
        <v>6</v>
      </c>
      <c r="I2075" s="69">
        <v>120.78</v>
      </c>
      <c r="J2075" s="69">
        <v>29.5</v>
      </c>
      <c r="K2075" s="69">
        <v>0</v>
      </c>
      <c r="L2075" s="69">
        <v>593.83000000000004</v>
      </c>
      <c r="M2075" s="69">
        <v>3563.01</v>
      </c>
      <c r="N2075" s="40"/>
    </row>
    <row r="2076" spans="1:14" x14ac:dyDescent="0.25">
      <c r="A2076" s="47" t="s">
        <v>5294</v>
      </c>
      <c r="B2076" s="57" t="s">
        <v>2880</v>
      </c>
      <c r="C2076" s="60"/>
      <c r="D2076" s="60"/>
      <c r="E2076" s="59" t="s">
        <v>60</v>
      </c>
      <c r="F2076" s="60"/>
      <c r="G2076" s="61"/>
      <c r="H2076" s="61"/>
      <c r="I2076" s="61"/>
      <c r="J2076" s="61"/>
      <c r="K2076" s="61"/>
      <c r="L2076" s="62">
        <v>306.39</v>
      </c>
      <c r="M2076" s="62">
        <v>1838.39</v>
      </c>
      <c r="N2076" s="40"/>
    </row>
    <row r="2077" spans="1:14" x14ac:dyDescent="0.25">
      <c r="A2077" s="47" t="s">
        <v>5295</v>
      </c>
      <c r="B2077" s="72" t="s">
        <v>2881</v>
      </c>
      <c r="C2077" s="73"/>
      <c r="D2077" s="73"/>
      <c r="E2077" s="74" t="s">
        <v>2841</v>
      </c>
      <c r="F2077" s="73"/>
      <c r="G2077" s="75"/>
      <c r="H2077" s="75"/>
      <c r="I2077" s="75"/>
      <c r="J2077" s="75"/>
      <c r="K2077" s="75"/>
      <c r="L2077" s="76">
        <v>10.65</v>
      </c>
      <c r="M2077" s="76">
        <v>63.91</v>
      </c>
      <c r="N2077" s="40"/>
    </row>
    <row r="2078" spans="1:14" x14ac:dyDescent="0.25">
      <c r="A2078" s="47" t="s">
        <v>5296</v>
      </c>
      <c r="B2078" s="63" t="s">
        <v>2882</v>
      </c>
      <c r="C2078" s="64" t="s">
        <v>104</v>
      </c>
      <c r="D2078" s="65">
        <v>261000</v>
      </c>
      <c r="E2078" s="66" t="s">
        <v>838</v>
      </c>
      <c r="F2078" s="67" t="s">
        <v>106</v>
      </c>
      <c r="G2078" s="68">
        <v>0.98</v>
      </c>
      <c r="H2078" s="68">
        <v>6</v>
      </c>
      <c r="I2078" s="69">
        <v>5.88</v>
      </c>
      <c r="J2078" s="69">
        <v>4.62</v>
      </c>
      <c r="K2078" s="69">
        <v>6.25</v>
      </c>
      <c r="L2078" s="69">
        <v>10.65</v>
      </c>
      <c r="M2078" s="69">
        <v>63.91</v>
      </c>
      <c r="N2078" s="40"/>
    </row>
    <row r="2079" spans="1:14" x14ac:dyDescent="0.25">
      <c r="A2079" s="47" t="s">
        <v>5297</v>
      </c>
      <c r="B2079" s="72" t="s">
        <v>2883</v>
      </c>
      <c r="C2079" s="73"/>
      <c r="D2079" s="73"/>
      <c r="E2079" s="74" t="s">
        <v>70</v>
      </c>
      <c r="F2079" s="73"/>
      <c r="G2079" s="75"/>
      <c r="H2079" s="75"/>
      <c r="I2079" s="75"/>
      <c r="J2079" s="75"/>
      <c r="K2079" s="75"/>
      <c r="L2079" s="76">
        <v>295.74</v>
      </c>
      <c r="M2079" s="76">
        <v>1774.48</v>
      </c>
      <c r="N2079" s="40"/>
    </row>
    <row r="2080" spans="1:14" x14ac:dyDescent="0.25">
      <c r="A2080" s="47" t="s">
        <v>5298</v>
      </c>
      <c r="B2080" s="63" t="s">
        <v>2884</v>
      </c>
      <c r="C2080" s="64" t="s">
        <v>104</v>
      </c>
      <c r="D2080" s="65">
        <v>261609</v>
      </c>
      <c r="E2080" s="66" t="s">
        <v>1283</v>
      </c>
      <c r="F2080" s="67" t="s">
        <v>106</v>
      </c>
      <c r="G2080" s="68">
        <v>25.92</v>
      </c>
      <c r="H2080" s="68">
        <v>6</v>
      </c>
      <c r="I2080" s="69">
        <v>155.52000000000001</v>
      </c>
      <c r="J2080" s="69">
        <v>8.3000000000000007</v>
      </c>
      <c r="K2080" s="69">
        <v>3.11</v>
      </c>
      <c r="L2080" s="69">
        <v>295.74</v>
      </c>
      <c r="M2080" s="69">
        <v>1774.48</v>
      </c>
      <c r="N2080" s="40"/>
    </row>
    <row r="2081" spans="1:14" x14ac:dyDescent="0.25">
      <c r="A2081" s="47" t="s">
        <v>5299</v>
      </c>
      <c r="B2081" s="57" t="s">
        <v>2885</v>
      </c>
      <c r="C2081" s="60"/>
      <c r="D2081" s="60"/>
      <c r="E2081" s="59" t="s">
        <v>62</v>
      </c>
      <c r="F2081" s="60"/>
      <c r="G2081" s="61"/>
      <c r="H2081" s="61"/>
      <c r="I2081" s="61"/>
      <c r="J2081" s="61"/>
      <c r="K2081" s="61"/>
      <c r="L2081" s="62">
        <v>58.86</v>
      </c>
      <c r="M2081" s="62">
        <v>353.2</v>
      </c>
      <c r="N2081" s="40"/>
    </row>
    <row r="2082" spans="1:14" x14ac:dyDescent="0.25">
      <c r="A2082" s="47" t="s">
        <v>5300</v>
      </c>
      <c r="B2082" s="63" t="s">
        <v>2886</v>
      </c>
      <c r="C2082" s="64" t="s">
        <v>104</v>
      </c>
      <c r="D2082" s="65">
        <v>270501</v>
      </c>
      <c r="E2082" s="66" t="s">
        <v>114</v>
      </c>
      <c r="F2082" s="67" t="s">
        <v>106</v>
      </c>
      <c r="G2082" s="68">
        <v>20.16</v>
      </c>
      <c r="H2082" s="68">
        <v>6</v>
      </c>
      <c r="I2082" s="69">
        <v>120.96</v>
      </c>
      <c r="J2082" s="69">
        <v>1.31</v>
      </c>
      <c r="K2082" s="69">
        <v>1.61</v>
      </c>
      <c r="L2082" s="69">
        <v>58.86</v>
      </c>
      <c r="M2082" s="69">
        <v>353.2</v>
      </c>
      <c r="N2082" s="40"/>
    </row>
    <row r="2083" spans="1:14" x14ac:dyDescent="0.25">
      <c r="A2083" s="47" t="s">
        <v>5301</v>
      </c>
      <c r="B2083" s="51">
        <v>13</v>
      </c>
      <c r="C2083" s="71"/>
      <c r="D2083" s="71"/>
      <c r="E2083" s="53" t="s">
        <v>15</v>
      </c>
      <c r="F2083" s="54" t="s">
        <v>101</v>
      </c>
      <c r="G2083" s="55">
        <v>1</v>
      </c>
      <c r="H2083" s="55">
        <v>1</v>
      </c>
      <c r="I2083" s="56"/>
      <c r="J2083" s="56"/>
      <c r="K2083" s="56"/>
      <c r="L2083" s="55">
        <v>17888.919999999998</v>
      </c>
      <c r="M2083" s="55">
        <v>17888.919999999998</v>
      </c>
      <c r="N2083" s="40"/>
    </row>
    <row r="2084" spans="1:14" x14ac:dyDescent="0.25">
      <c r="A2084" s="47" t="s">
        <v>5302</v>
      </c>
      <c r="B2084" s="57" t="s">
        <v>2887</v>
      </c>
      <c r="C2084" s="60"/>
      <c r="D2084" s="60"/>
      <c r="E2084" s="59" t="s">
        <v>20</v>
      </c>
      <c r="F2084" s="60"/>
      <c r="G2084" s="61"/>
      <c r="H2084" s="61"/>
      <c r="I2084" s="61"/>
      <c r="J2084" s="61"/>
      <c r="K2084" s="61"/>
      <c r="L2084" s="62">
        <v>128.82</v>
      </c>
      <c r="M2084" s="62">
        <v>128.82</v>
      </c>
      <c r="N2084" s="40"/>
    </row>
    <row r="2085" spans="1:14" ht="24" x14ac:dyDescent="0.3">
      <c r="A2085" s="47" t="s">
        <v>5303</v>
      </c>
      <c r="B2085" s="63" t="s">
        <v>2888</v>
      </c>
      <c r="C2085" s="64" t="s">
        <v>104</v>
      </c>
      <c r="D2085" s="65">
        <v>20701</v>
      </c>
      <c r="E2085" s="66" t="s">
        <v>877</v>
      </c>
      <c r="F2085" s="67" t="s">
        <v>106</v>
      </c>
      <c r="G2085" s="68">
        <v>30.24</v>
      </c>
      <c r="H2085" s="68">
        <v>1</v>
      </c>
      <c r="I2085" s="69">
        <v>30.24</v>
      </c>
      <c r="J2085" s="69">
        <v>2.98</v>
      </c>
      <c r="K2085" s="69">
        <v>1.28</v>
      </c>
      <c r="L2085" s="69">
        <v>128.82</v>
      </c>
      <c r="M2085" s="69">
        <v>128.82</v>
      </c>
      <c r="N2085" s="41"/>
    </row>
    <row r="2086" spans="1:14" x14ac:dyDescent="0.25">
      <c r="A2086" s="47" t="s">
        <v>5304</v>
      </c>
      <c r="B2086" s="57" t="s">
        <v>2889</v>
      </c>
      <c r="C2086" s="60"/>
      <c r="D2086" s="60"/>
      <c r="E2086" s="59" t="s">
        <v>22</v>
      </c>
      <c r="F2086" s="60"/>
      <c r="G2086" s="61"/>
      <c r="H2086" s="61"/>
      <c r="I2086" s="61"/>
      <c r="J2086" s="61"/>
      <c r="K2086" s="61"/>
      <c r="L2086" s="62">
        <v>76.87</v>
      </c>
      <c r="M2086" s="62">
        <v>76.87</v>
      </c>
      <c r="N2086" s="40"/>
    </row>
    <row r="2087" spans="1:14" x14ac:dyDescent="0.25">
      <c r="A2087" s="47" t="s">
        <v>5305</v>
      </c>
      <c r="B2087" s="63" t="s">
        <v>2890</v>
      </c>
      <c r="C2087" s="64" t="s">
        <v>104</v>
      </c>
      <c r="D2087" s="65">
        <v>30101</v>
      </c>
      <c r="E2087" s="66" t="s">
        <v>782</v>
      </c>
      <c r="F2087" s="67" t="s">
        <v>145</v>
      </c>
      <c r="G2087" s="68">
        <v>2.12</v>
      </c>
      <c r="H2087" s="68">
        <v>1</v>
      </c>
      <c r="I2087" s="69">
        <v>2.12</v>
      </c>
      <c r="J2087" s="69">
        <v>28.5</v>
      </c>
      <c r="K2087" s="69">
        <v>7.76</v>
      </c>
      <c r="L2087" s="69">
        <v>76.87</v>
      </c>
      <c r="M2087" s="69">
        <v>76.87</v>
      </c>
      <c r="N2087" s="40"/>
    </row>
    <row r="2088" spans="1:14" x14ac:dyDescent="0.25">
      <c r="A2088" s="47" t="s">
        <v>5306</v>
      </c>
      <c r="B2088" s="57" t="s">
        <v>2891</v>
      </c>
      <c r="C2088" s="60"/>
      <c r="D2088" s="60"/>
      <c r="E2088" s="59" t="s">
        <v>24</v>
      </c>
      <c r="F2088" s="60"/>
      <c r="G2088" s="61"/>
      <c r="H2088" s="61"/>
      <c r="I2088" s="61"/>
      <c r="J2088" s="61"/>
      <c r="K2088" s="61"/>
      <c r="L2088" s="62">
        <v>191.56</v>
      </c>
      <c r="M2088" s="62">
        <v>191.56</v>
      </c>
      <c r="N2088" s="40"/>
    </row>
    <row r="2089" spans="1:14" ht="24" x14ac:dyDescent="0.3">
      <c r="A2089" s="47" t="s">
        <v>5307</v>
      </c>
      <c r="B2089" s="63" t="s">
        <v>2892</v>
      </c>
      <c r="C2089" s="64" t="s">
        <v>104</v>
      </c>
      <c r="D2089" s="65">
        <v>41140</v>
      </c>
      <c r="E2089" s="70" t="s">
        <v>3188</v>
      </c>
      <c r="F2089" s="67" t="s">
        <v>106</v>
      </c>
      <c r="G2089" s="68">
        <v>29.7</v>
      </c>
      <c r="H2089" s="68">
        <v>1</v>
      </c>
      <c r="I2089" s="69">
        <v>29.7</v>
      </c>
      <c r="J2089" s="69">
        <v>0</v>
      </c>
      <c r="K2089" s="69">
        <v>2.15</v>
      </c>
      <c r="L2089" s="69">
        <v>63.85</v>
      </c>
      <c r="M2089" s="69">
        <v>63.85</v>
      </c>
      <c r="N2089" s="41"/>
    </row>
    <row r="2090" spans="1:14" x14ac:dyDescent="0.25">
      <c r="A2090" s="47" t="s">
        <v>5308</v>
      </c>
      <c r="B2090" s="63" t="s">
        <v>2893</v>
      </c>
      <c r="C2090" s="64" t="s">
        <v>104</v>
      </c>
      <c r="D2090" s="65">
        <v>41002</v>
      </c>
      <c r="E2090" s="66" t="s">
        <v>787</v>
      </c>
      <c r="F2090" s="67" t="s">
        <v>106</v>
      </c>
      <c r="G2090" s="68">
        <v>29.7</v>
      </c>
      <c r="H2090" s="68">
        <v>1</v>
      </c>
      <c r="I2090" s="69">
        <v>29.7</v>
      </c>
      <c r="J2090" s="69">
        <v>0</v>
      </c>
      <c r="K2090" s="69">
        <v>4.3</v>
      </c>
      <c r="L2090" s="69">
        <v>127.71</v>
      </c>
      <c r="M2090" s="69">
        <v>127.71</v>
      </c>
      <c r="N2090" s="40"/>
    </row>
    <row r="2091" spans="1:14" x14ac:dyDescent="0.25">
      <c r="A2091" s="47" t="s">
        <v>5309</v>
      </c>
      <c r="B2091" s="57" t="s">
        <v>2894</v>
      </c>
      <c r="C2091" s="60"/>
      <c r="D2091" s="60"/>
      <c r="E2091" s="59" t="s">
        <v>26</v>
      </c>
      <c r="F2091" s="60"/>
      <c r="G2091" s="61"/>
      <c r="H2091" s="61"/>
      <c r="I2091" s="61"/>
      <c r="J2091" s="61"/>
      <c r="K2091" s="61"/>
      <c r="L2091" s="62">
        <v>1589.7600000000002</v>
      </c>
      <c r="M2091" s="62">
        <v>1589.7600000000002</v>
      </c>
      <c r="N2091" s="40"/>
    </row>
    <row r="2092" spans="1:14" x14ac:dyDescent="0.25">
      <c r="A2092" s="47" t="s">
        <v>5310</v>
      </c>
      <c r="B2092" s="72" t="s">
        <v>2895</v>
      </c>
      <c r="C2092" s="73"/>
      <c r="D2092" s="73"/>
      <c r="E2092" s="74" t="s">
        <v>2809</v>
      </c>
      <c r="F2092" s="73"/>
      <c r="G2092" s="75"/>
      <c r="H2092" s="75"/>
      <c r="I2092" s="75"/>
      <c r="J2092" s="75"/>
      <c r="K2092" s="75"/>
      <c r="L2092" s="76">
        <v>1589.7600000000002</v>
      </c>
      <c r="M2092" s="76">
        <v>1589.7600000000002</v>
      </c>
      <c r="N2092" s="40"/>
    </row>
    <row r="2093" spans="1:14" x14ac:dyDescent="0.25">
      <c r="A2093" s="47" t="s">
        <v>5311</v>
      </c>
      <c r="B2093" s="63" t="s">
        <v>2896</v>
      </c>
      <c r="C2093" s="64" t="s">
        <v>104</v>
      </c>
      <c r="D2093" s="65">
        <v>50302</v>
      </c>
      <c r="E2093" s="66" t="s">
        <v>887</v>
      </c>
      <c r="F2093" s="67" t="s">
        <v>123</v>
      </c>
      <c r="G2093" s="68">
        <v>12</v>
      </c>
      <c r="H2093" s="68">
        <v>1</v>
      </c>
      <c r="I2093" s="69">
        <v>12</v>
      </c>
      <c r="J2093" s="69">
        <v>26.69</v>
      </c>
      <c r="K2093" s="69">
        <v>30.06</v>
      </c>
      <c r="L2093" s="69">
        <v>681</v>
      </c>
      <c r="M2093" s="69">
        <v>681</v>
      </c>
      <c r="N2093" s="40"/>
    </row>
    <row r="2094" spans="1:14" x14ac:dyDescent="0.25">
      <c r="A2094" s="47" t="s">
        <v>5312</v>
      </c>
      <c r="B2094" s="63" t="s">
        <v>2897</v>
      </c>
      <c r="C2094" s="64" t="s">
        <v>104</v>
      </c>
      <c r="D2094" s="65">
        <v>52004</v>
      </c>
      <c r="E2094" s="66" t="s">
        <v>1310</v>
      </c>
      <c r="F2094" s="67" t="s">
        <v>795</v>
      </c>
      <c r="G2094" s="68">
        <v>10</v>
      </c>
      <c r="H2094" s="68">
        <v>1</v>
      </c>
      <c r="I2094" s="69">
        <v>10</v>
      </c>
      <c r="J2094" s="69">
        <v>7.79</v>
      </c>
      <c r="K2094" s="69">
        <v>2.37</v>
      </c>
      <c r="L2094" s="69">
        <v>101.6</v>
      </c>
      <c r="M2094" s="69">
        <v>101.6</v>
      </c>
      <c r="N2094" s="40"/>
    </row>
    <row r="2095" spans="1:14" x14ac:dyDescent="0.25">
      <c r="A2095" s="47" t="s">
        <v>5313</v>
      </c>
      <c r="B2095" s="63" t="s">
        <v>2898</v>
      </c>
      <c r="C2095" s="64" t="s">
        <v>104</v>
      </c>
      <c r="D2095" s="65">
        <v>52003</v>
      </c>
      <c r="E2095" s="66" t="s">
        <v>2813</v>
      </c>
      <c r="F2095" s="67" t="s">
        <v>795</v>
      </c>
      <c r="G2095" s="68">
        <v>36.36</v>
      </c>
      <c r="H2095" s="68">
        <v>1</v>
      </c>
      <c r="I2095" s="69">
        <v>36.36</v>
      </c>
      <c r="J2095" s="69">
        <v>8.11</v>
      </c>
      <c r="K2095" s="69">
        <v>2.37</v>
      </c>
      <c r="L2095" s="69">
        <v>381.05</v>
      </c>
      <c r="M2095" s="69">
        <v>381.05</v>
      </c>
      <c r="N2095" s="40"/>
    </row>
    <row r="2096" spans="1:14" x14ac:dyDescent="0.25">
      <c r="A2096" s="47" t="s">
        <v>5314</v>
      </c>
      <c r="B2096" s="63" t="s">
        <v>2899</v>
      </c>
      <c r="C2096" s="64" t="s">
        <v>104</v>
      </c>
      <c r="D2096" s="65">
        <v>52014</v>
      </c>
      <c r="E2096" s="66" t="s">
        <v>797</v>
      </c>
      <c r="F2096" s="67" t="s">
        <v>795</v>
      </c>
      <c r="G2096" s="68">
        <v>8.18</v>
      </c>
      <c r="H2096" s="68">
        <v>1</v>
      </c>
      <c r="I2096" s="69">
        <v>8.18</v>
      </c>
      <c r="J2096" s="69">
        <v>10.88</v>
      </c>
      <c r="K2096" s="69">
        <v>2.0699999999999998</v>
      </c>
      <c r="L2096" s="69">
        <v>105.93</v>
      </c>
      <c r="M2096" s="69">
        <v>105.93</v>
      </c>
      <c r="N2096" s="40"/>
    </row>
    <row r="2097" spans="1:14" x14ac:dyDescent="0.25">
      <c r="A2097" s="47" t="s">
        <v>5315</v>
      </c>
      <c r="B2097" s="63" t="s">
        <v>2900</v>
      </c>
      <c r="C2097" s="64" t="s">
        <v>104</v>
      </c>
      <c r="D2097" s="65">
        <v>50901</v>
      </c>
      <c r="E2097" s="66" t="s">
        <v>894</v>
      </c>
      <c r="F2097" s="67" t="s">
        <v>145</v>
      </c>
      <c r="G2097" s="68">
        <v>0.53</v>
      </c>
      <c r="H2097" s="68">
        <v>1</v>
      </c>
      <c r="I2097" s="69">
        <v>0.53</v>
      </c>
      <c r="J2097" s="69">
        <v>0</v>
      </c>
      <c r="K2097" s="69">
        <v>35.020000000000003</v>
      </c>
      <c r="L2097" s="69">
        <v>18.559999999999999</v>
      </c>
      <c r="M2097" s="69">
        <v>18.559999999999999</v>
      </c>
      <c r="N2097" s="40"/>
    </row>
    <row r="2098" spans="1:14" x14ac:dyDescent="0.25">
      <c r="A2098" s="47" t="s">
        <v>5316</v>
      </c>
      <c r="B2098" s="63" t="s">
        <v>2901</v>
      </c>
      <c r="C2098" s="64" t="s">
        <v>104</v>
      </c>
      <c r="D2098" s="65">
        <v>50902</v>
      </c>
      <c r="E2098" s="66" t="s">
        <v>2646</v>
      </c>
      <c r="F2098" s="67" t="s">
        <v>106</v>
      </c>
      <c r="G2098" s="68">
        <v>0.96</v>
      </c>
      <c r="H2098" s="68">
        <v>1</v>
      </c>
      <c r="I2098" s="69">
        <v>0.96</v>
      </c>
      <c r="J2098" s="69">
        <v>0</v>
      </c>
      <c r="K2098" s="69">
        <v>4.3</v>
      </c>
      <c r="L2098" s="69">
        <v>4.12</v>
      </c>
      <c r="M2098" s="69">
        <v>4.12</v>
      </c>
      <c r="N2098" s="40"/>
    </row>
    <row r="2099" spans="1:14" x14ac:dyDescent="0.3">
      <c r="A2099" s="47" t="s">
        <v>5317</v>
      </c>
      <c r="B2099" s="63" t="s">
        <v>2902</v>
      </c>
      <c r="C2099" s="64" t="s">
        <v>170</v>
      </c>
      <c r="D2099" s="65">
        <v>96616</v>
      </c>
      <c r="E2099" s="66" t="s">
        <v>2818</v>
      </c>
      <c r="F2099" s="67" t="s">
        <v>145</v>
      </c>
      <c r="G2099" s="68">
        <v>0.05</v>
      </c>
      <c r="H2099" s="68">
        <v>1</v>
      </c>
      <c r="I2099" s="69">
        <v>0.05</v>
      </c>
      <c r="J2099" s="69">
        <v>358.56</v>
      </c>
      <c r="K2099" s="69">
        <v>174.34</v>
      </c>
      <c r="L2099" s="69">
        <v>26.64</v>
      </c>
      <c r="M2099" s="69">
        <v>26.64</v>
      </c>
      <c r="N2099" s="41"/>
    </row>
    <row r="2100" spans="1:14" x14ac:dyDescent="0.25">
      <c r="A2100" s="47" t="s">
        <v>5318</v>
      </c>
      <c r="B2100" s="63" t="s">
        <v>2903</v>
      </c>
      <c r="C2100" s="64" t="s">
        <v>104</v>
      </c>
      <c r="D2100" s="65">
        <v>51036</v>
      </c>
      <c r="E2100" s="66" t="s">
        <v>799</v>
      </c>
      <c r="F2100" s="67" t="s">
        <v>145</v>
      </c>
      <c r="G2100" s="68">
        <v>0.54</v>
      </c>
      <c r="H2100" s="68">
        <v>1</v>
      </c>
      <c r="I2100" s="69">
        <v>0.54</v>
      </c>
      <c r="J2100" s="69">
        <v>469.28</v>
      </c>
      <c r="K2100" s="69">
        <v>0</v>
      </c>
      <c r="L2100" s="69">
        <v>253.41</v>
      </c>
      <c r="M2100" s="69">
        <v>253.41</v>
      </c>
      <c r="N2100" s="40"/>
    </row>
    <row r="2101" spans="1:14" x14ac:dyDescent="0.3">
      <c r="A2101" s="47" t="s">
        <v>5319</v>
      </c>
      <c r="B2101" s="63" t="s">
        <v>2904</v>
      </c>
      <c r="C2101" s="64" t="s">
        <v>104</v>
      </c>
      <c r="D2101" s="65">
        <v>51060</v>
      </c>
      <c r="E2101" s="66" t="s">
        <v>1313</v>
      </c>
      <c r="F2101" s="67" t="s">
        <v>145</v>
      </c>
      <c r="G2101" s="68">
        <v>0.54</v>
      </c>
      <c r="H2101" s="68">
        <v>1</v>
      </c>
      <c r="I2101" s="69">
        <v>0.54</v>
      </c>
      <c r="J2101" s="69">
        <v>0.1</v>
      </c>
      <c r="K2101" s="69">
        <v>32.22</v>
      </c>
      <c r="L2101" s="69">
        <v>17.45</v>
      </c>
      <c r="M2101" s="69">
        <v>17.45</v>
      </c>
      <c r="N2101" s="41"/>
    </row>
    <row r="2102" spans="1:14" x14ac:dyDescent="0.25">
      <c r="A2102" s="47" t="s">
        <v>5320</v>
      </c>
      <c r="B2102" s="57" t="s">
        <v>2905</v>
      </c>
      <c r="C2102" s="60"/>
      <c r="D2102" s="60"/>
      <c r="E2102" s="59" t="s">
        <v>38</v>
      </c>
      <c r="F2102" s="60"/>
      <c r="G2102" s="61"/>
      <c r="H2102" s="61"/>
      <c r="I2102" s="61"/>
      <c r="J2102" s="61"/>
      <c r="K2102" s="61"/>
      <c r="L2102" s="62">
        <v>55.71</v>
      </c>
      <c r="M2102" s="62">
        <v>55.71</v>
      </c>
      <c r="N2102" s="40"/>
    </row>
    <row r="2103" spans="1:14" x14ac:dyDescent="0.25">
      <c r="A2103" s="47" t="s">
        <v>5321</v>
      </c>
      <c r="B2103" s="63" t="s">
        <v>2906</v>
      </c>
      <c r="C2103" s="64" t="s">
        <v>104</v>
      </c>
      <c r="D2103" s="65">
        <v>120902</v>
      </c>
      <c r="E2103" s="66" t="s">
        <v>1195</v>
      </c>
      <c r="F2103" s="67" t="s">
        <v>106</v>
      </c>
      <c r="G2103" s="68">
        <v>1.98</v>
      </c>
      <c r="H2103" s="68">
        <v>1</v>
      </c>
      <c r="I2103" s="69">
        <v>1.98</v>
      </c>
      <c r="J2103" s="69">
        <v>10.95</v>
      </c>
      <c r="K2103" s="69">
        <v>17.190000000000001</v>
      </c>
      <c r="L2103" s="69">
        <v>55.71</v>
      </c>
      <c r="M2103" s="69">
        <v>55.71</v>
      </c>
      <c r="N2103" s="40"/>
    </row>
    <row r="2104" spans="1:14" x14ac:dyDescent="0.25">
      <c r="A2104" s="47" t="s">
        <v>5322</v>
      </c>
      <c r="B2104" s="57" t="s">
        <v>2907</v>
      </c>
      <c r="C2104" s="60"/>
      <c r="D2104" s="60"/>
      <c r="E2104" s="59" t="s">
        <v>40</v>
      </c>
      <c r="F2104" s="60"/>
      <c r="G2104" s="61"/>
      <c r="H2104" s="61"/>
      <c r="I2104" s="61"/>
      <c r="J2104" s="61"/>
      <c r="K2104" s="61"/>
      <c r="L2104" s="62">
        <v>7733.94</v>
      </c>
      <c r="M2104" s="62">
        <v>7733.94</v>
      </c>
      <c r="N2104" s="40"/>
    </row>
    <row r="2105" spans="1:14" ht="36" x14ac:dyDescent="0.3">
      <c r="A2105" s="47" t="s">
        <v>5323</v>
      </c>
      <c r="B2105" s="63" t="s">
        <v>2908</v>
      </c>
      <c r="C2105" s="64" t="s">
        <v>170</v>
      </c>
      <c r="D2105" s="65">
        <v>100775</v>
      </c>
      <c r="E2105" s="66" t="s">
        <v>1200</v>
      </c>
      <c r="F2105" s="67" t="s">
        <v>795</v>
      </c>
      <c r="G2105" s="68">
        <v>576.29999999999995</v>
      </c>
      <c r="H2105" s="68">
        <v>1</v>
      </c>
      <c r="I2105" s="69">
        <v>576.29999999999995</v>
      </c>
      <c r="J2105" s="69">
        <v>12.77</v>
      </c>
      <c r="K2105" s="69">
        <v>0.65</v>
      </c>
      <c r="L2105" s="69">
        <v>7733.94</v>
      </c>
      <c r="M2105" s="69">
        <v>7733.94</v>
      </c>
      <c r="N2105" s="42"/>
    </row>
    <row r="2106" spans="1:14" x14ac:dyDescent="0.25">
      <c r="A2106" s="47" t="s">
        <v>5324</v>
      </c>
      <c r="B2106" s="57" t="s">
        <v>2909</v>
      </c>
      <c r="C2106" s="60"/>
      <c r="D2106" s="60"/>
      <c r="E2106" s="59" t="s">
        <v>42</v>
      </c>
      <c r="F2106" s="60"/>
      <c r="G2106" s="61"/>
      <c r="H2106" s="61"/>
      <c r="I2106" s="61"/>
      <c r="J2106" s="61"/>
      <c r="K2106" s="61"/>
      <c r="L2106" s="62">
        <v>3542.1800000000003</v>
      </c>
      <c r="M2106" s="62">
        <v>3542.1800000000003</v>
      </c>
      <c r="N2106" s="40"/>
    </row>
    <row r="2107" spans="1:14" x14ac:dyDescent="0.25">
      <c r="A2107" s="47" t="s">
        <v>5325</v>
      </c>
      <c r="B2107" s="72" t="s">
        <v>2910</v>
      </c>
      <c r="C2107" s="73"/>
      <c r="D2107" s="73"/>
      <c r="E2107" s="74" t="s">
        <v>2826</v>
      </c>
      <c r="F2107" s="73"/>
      <c r="G2107" s="75"/>
      <c r="H2107" s="75"/>
      <c r="I2107" s="75"/>
      <c r="J2107" s="75"/>
      <c r="K2107" s="75"/>
      <c r="L2107" s="76">
        <v>2781.86</v>
      </c>
      <c r="M2107" s="76">
        <v>2781.86</v>
      </c>
      <c r="N2107" s="40"/>
    </row>
    <row r="2108" spans="1:14" x14ac:dyDescent="0.3">
      <c r="A2108" s="47" t="s">
        <v>5326</v>
      </c>
      <c r="B2108" s="63" t="s">
        <v>2911</v>
      </c>
      <c r="C2108" s="64" t="s">
        <v>104</v>
      </c>
      <c r="D2108" s="65">
        <v>160967</v>
      </c>
      <c r="E2108" s="66" t="s">
        <v>2828</v>
      </c>
      <c r="F2108" s="67" t="s">
        <v>106</v>
      </c>
      <c r="G2108" s="68">
        <v>38.880000000000003</v>
      </c>
      <c r="H2108" s="68">
        <v>1</v>
      </c>
      <c r="I2108" s="69">
        <v>38.880000000000003</v>
      </c>
      <c r="J2108" s="69">
        <v>66.8</v>
      </c>
      <c r="K2108" s="69">
        <v>4.75</v>
      </c>
      <c r="L2108" s="69">
        <v>2781.86</v>
      </c>
      <c r="M2108" s="69">
        <v>2781.86</v>
      </c>
      <c r="N2108" s="41"/>
    </row>
    <row r="2109" spans="1:14" x14ac:dyDescent="0.25">
      <c r="A2109" s="47" t="s">
        <v>5327</v>
      </c>
      <c r="B2109" s="72" t="s">
        <v>2912</v>
      </c>
      <c r="C2109" s="73"/>
      <c r="D2109" s="73"/>
      <c r="E2109" s="74" t="s">
        <v>2830</v>
      </c>
      <c r="F2109" s="73"/>
      <c r="G2109" s="75"/>
      <c r="H2109" s="75"/>
      <c r="I2109" s="75"/>
      <c r="J2109" s="75"/>
      <c r="K2109" s="75"/>
      <c r="L2109" s="76">
        <v>760.32</v>
      </c>
      <c r="M2109" s="76">
        <v>760.32</v>
      </c>
      <c r="N2109" s="40"/>
    </row>
    <row r="2110" spans="1:14" x14ac:dyDescent="0.25">
      <c r="A2110" s="47" t="s">
        <v>5328</v>
      </c>
      <c r="B2110" s="63" t="s">
        <v>2913</v>
      </c>
      <c r="C2110" s="64" t="s">
        <v>104</v>
      </c>
      <c r="D2110" s="65">
        <v>160601</v>
      </c>
      <c r="E2110" s="66" t="s">
        <v>723</v>
      </c>
      <c r="F2110" s="67" t="s">
        <v>123</v>
      </c>
      <c r="G2110" s="68">
        <v>14.4</v>
      </c>
      <c r="H2110" s="68">
        <v>1</v>
      </c>
      <c r="I2110" s="69">
        <v>14.4</v>
      </c>
      <c r="J2110" s="69">
        <v>24.74</v>
      </c>
      <c r="K2110" s="69">
        <v>28.06</v>
      </c>
      <c r="L2110" s="69">
        <v>760.32</v>
      </c>
      <c r="M2110" s="69">
        <v>760.32</v>
      </c>
      <c r="N2110" s="40"/>
    </row>
    <row r="2111" spans="1:14" x14ac:dyDescent="0.25">
      <c r="A2111" s="47" t="s">
        <v>5329</v>
      </c>
      <c r="B2111" s="57" t="s">
        <v>2914</v>
      </c>
      <c r="C2111" s="60"/>
      <c r="D2111" s="60"/>
      <c r="E2111" s="59" t="s">
        <v>52</v>
      </c>
      <c r="F2111" s="60"/>
      <c r="G2111" s="61"/>
      <c r="H2111" s="61"/>
      <c r="I2111" s="61"/>
      <c r="J2111" s="61"/>
      <c r="K2111" s="61"/>
      <c r="L2111" s="62">
        <v>4022.1900000000005</v>
      </c>
      <c r="M2111" s="62">
        <v>4022.1900000000005</v>
      </c>
      <c r="N2111" s="40"/>
    </row>
    <row r="2112" spans="1:14" x14ac:dyDescent="0.25">
      <c r="A2112" s="47" t="s">
        <v>5330</v>
      </c>
      <c r="B2112" s="72" t="s">
        <v>2915</v>
      </c>
      <c r="C2112" s="73"/>
      <c r="D2112" s="73"/>
      <c r="E2112" s="74" t="s">
        <v>2834</v>
      </c>
      <c r="F2112" s="73"/>
      <c r="G2112" s="75"/>
      <c r="H2112" s="75"/>
      <c r="I2112" s="75"/>
      <c r="J2112" s="75"/>
      <c r="K2112" s="75"/>
      <c r="L2112" s="76">
        <v>4022.1900000000005</v>
      </c>
      <c r="M2112" s="76">
        <v>4022.1900000000005</v>
      </c>
      <c r="N2112" s="40"/>
    </row>
    <row r="2113" spans="1:14" x14ac:dyDescent="0.3">
      <c r="A2113" s="47" t="s">
        <v>5331</v>
      </c>
      <c r="B2113" s="63" t="s">
        <v>2916</v>
      </c>
      <c r="C2113" s="64" t="s">
        <v>104</v>
      </c>
      <c r="D2113" s="65">
        <v>220101</v>
      </c>
      <c r="E2113" s="66" t="s">
        <v>1249</v>
      </c>
      <c r="F2113" s="67" t="s">
        <v>106</v>
      </c>
      <c r="G2113" s="68">
        <v>29.7</v>
      </c>
      <c r="H2113" s="68">
        <v>1</v>
      </c>
      <c r="I2113" s="69">
        <v>29.7</v>
      </c>
      <c r="J2113" s="69">
        <v>22.27</v>
      </c>
      <c r="K2113" s="69">
        <v>8.7899999999999991</v>
      </c>
      <c r="L2113" s="69">
        <v>922.48</v>
      </c>
      <c r="M2113" s="69">
        <v>922.48</v>
      </c>
      <c r="N2113" s="41"/>
    </row>
    <row r="2114" spans="1:14" x14ac:dyDescent="0.3">
      <c r="A2114" s="47" t="s">
        <v>5332</v>
      </c>
      <c r="B2114" s="63" t="s">
        <v>2917</v>
      </c>
      <c r="C2114" s="64" t="s">
        <v>104</v>
      </c>
      <c r="D2114" s="65">
        <v>221101</v>
      </c>
      <c r="E2114" s="66" t="s">
        <v>1251</v>
      </c>
      <c r="F2114" s="67" t="s">
        <v>106</v>
      </c>
      <c r="G2114" s="68">
        <v>29.7</v>
      </c>
      <c r="H2114" s="68">
        <v>1</v>
      </c>
      <c r="I2114" s="69">
        <v>29.7</v>
      </c>
      <c r="J2114" s="69">
        <v>56.32</v>
      </c>
      <c r="K2114" s="69">
        <v>14.49</v>
      </c>
      <c r="L2114" s="69">
        <v>2103.0500000000002</v>
      </c>
      <c r="M2114" s="69">
        <v>2103.0500000000002</v>
      </c>
      <c r="N2114" s="41"/>
    </row>
    <row r="2115" spans="1:14" x14ac:dyDescent="0.25">
      <c r="A2115" s="47" t="s">
        <v>5333</v>
      </c>
      <c r="B2115" s="63" t="s">
        <v>2918</v>
      </c>
      <c r="C2115" s="64" t="s">
        <v>104</v>
      </c>
      <c r="D2115" s="65">
        <v>221102</v>
      </c>
      <c r="E2115" s="66" t="s">
        <v>1253</v>
      </c>
      <c r="F2115" s="67" t="s">
        <v>123</v>
      </c>
      <c r="G2115" s="68">
        <v>7.2</v>
      </c>
      <c r="H2115" s="68">
        <v>1</v>
      </c>
      <c r="I2115" s="69">
        <v>7.2</v>
      </c>
      <c r="J2115" s="69">
        <v>14.69</v>
      </c>
      <c r="K2115" s="69">
        <v>0</v>
      </c>
      <c r="L2115" s="69">
        <v>105.76</v>
      </c>
      <c r="M2115" s="69">
        <v>105.76</v>
      </c>
      <c r="N2115" s="40"/>
    </row>
    <row r="2116" spans="1:14" x14ac:dyDescent="0.25">
      <c r="A2116" s="47" t="s">
        <v>5334</v>
      </c>
      <c r="B2116" s="63" t="s">
        <v>2919</v>
      </c>
      <c r="C2116" s="64" t="s">
        <v>104</v>
      </c>
      <c r="D2116" s="65">
        <v>221104</v>
      </c>
      <c r="E2116" s="66" t="s">
        <v>1255</v>
      </c>
      <c r="F2116" s="67" t="s">
        <v>106</v>
      </c>
      <c r="G2116" s="68">
        <v>30.2</v>
      </c>
      <c r="H2116" s="68">
        <v>1</v>
      </c>
      <c r="I2116" s="69">
        <v>30.2</v>
      </c>
      <c r="J2116" s="69">
        <v>29.5</v>
      </c>
      <c r="K2116" s="69">
        <v>0</v>
      </c>
      <c r="L2116" s="69">
        <v>890.9</v>
      </c>
      <c r="M2116" s="69">
        <v>890.9</v>
      </c>
      <c r="N2116" s="40"/>
    </row>
    <row r="2117" spans="1:14" x14ac:dyDescent="0.25">
      <c r="A2117" s="47" t="s">
        <v>5335</v>
      </c>
      <c r="B2117" s="57" t="s">
        <v>2920</v>
      </c>
      <c r="C2117" s="60"/>
      <c r="D2117" s="60"/>
      <c r="E2117" s="59" t="s">
        <v>60</v>
      </c>
      <c r="F2117" s="60"/>
      <c r="G2117" s="61"/>
      <c r="H2117" s="61"/>
      <c r="I2117" s="61"/>
      <c r="J2117" s="61"/>
      <c r="K2117" s="61"/>
      <c r="L2117" s="62">
        <v>459.59000000000003</v>
      </c>
      <c r="M2117" s="62">
        <v>459.59000000000003</v>
      </c>
      <c r="N2117" s="40"/>
    </row>
    <row r="2118" spans="1:14" x14ac:dyDescent="0.25">
      <c r="A2118" s="47" t="s">
        <v>5336</v>
      </c>
      <c r="B2118" s="72" t="s">
        <v>2921</v>
      </c>
      <c r="C2118" s="73"/>
      <c r="D2118" s="73"/>
      <c r="E2118" s="74" t="s">
        <v>2841</v>
      </c>
      <c r="F2118" s="73"/>
      <c r="G2118" s="75"/>
      <c r="H2118" s="75"/>
      <c r="I2118" s="75"/>
      <c r="J2118" s="75"/>
      <c r="K2118" s="75"/>
      <c r="L2118" s="76">
        <v>15.97</v>
      </c>
      <c r="M2118" s="76">
        <v>15.97</v>
      </c>
      <c r="N2118" s="40"/>
    </row>
    <row r="2119" spans="1:14" x14ac:dyDescent="0.25">
      <c r="A2119" s="47" t="s">
        <v>5337</v>
      </c>
      <c r="B2119" s="63" t="s">
        <v>2922</v>
      </c>
      <c r="C2119" s="64" t="s">
        <v>104</v>
      </c>
      <c r="D2119" s="65">
        <v>261000</v>
      </c>
      <c r="E2119" s="66" t="s">
        <v>838</v>
      </c>
      <c r="F2119" s="67" t="s">
        <v>106</v>
      </c>
      <c r="G2119" s="68">
        <v>1.47</v>
      </c>
      <c r="H2119" s="68">
        <v>1</v>
      </c>
      <c r="I2119" s="69">
        <v>1.47</v>
      </c>
      <c r="J2119" s="69">
        <v>4.62</v>
      </c>
      <c r="K2119" s="69">
        <v>6.25</v>
      </c>
      <c r="L2119" s="69">
        <v>15.97</v>
      </c>
      <c r="M2119" s="69">
        <v>15.97</v>
      </c>
      <c r="N2119" s="40"/>
    </row>
    <row r="2120" spans="1:14" x14ac:dyDescent="0.25">
      <c r="A2120" s="47" t="s">
        <v>5338</v>
      </c>
      <c r="B2120" s="72" t="s">
        <v>2923</v>
      </c>
      <c r="C2120" s="73"/>
      <c r="D2120" s="73"/>
      <c r="E2120" s="74" t="s">
        <v>70</v>
      </c>
      <c r="F2120" s="73"/>
      <c r="G2120" s="75"/>
      <c r="H2120" s="75"/>
      <c r="I2120" s="75"/>
      <c r="J2120" s="75"/>
      <c r="K2120" s="75"/>
      <c r="L2120" s="76">
        <v>443.62</v>
      </c>
      <c r="M2120" s="76">
        <v>443.62</v>
      </c>
      <c r="N2120" s="40"/>
    </row>
    <row r="2121" spans="1:14" x14ac:dyDescent="0.25">
      <c r="A2121" s="47" t="s">
        <v>5339</v>
      </c>
      <c r="B2121" s="63" t="s">
        <v>2924</v>
      </c>
      <c r="C2121" s="64" t="s">
        <v>104</v>
      </c>
      <c r="D2121" s="65">
        <v>261609</v>
      </c>
      <c r="E2121" s="66" t="s">
        <v>1283</v>
      </c>
      <c r="F2121" s="67" t="s">
        <v>106</v>
      </c>
      <c r="G2121" s="68">
        <v>38.880000000000003</v>
      </c>
      <c r="H2121" s="68">
        <v>1</v>
      </c>
      <c r="I2121" s="69">
        <v>38.880000000000003</v>
      </c>
      <c r="J2121" s="69">
        <v>8.3000000000000007</v>
      </c>
      <c r="K2121" s="69">
        <v>3.11</v>
      </c>
      <c r="L2121" s="69">
        <v>443.62</v>
      </c>
      <c r="M2121" s="69">
        <v>443.62</v>
      </c>
      <c r="N2121" s="40"/>
    </row>
    <row r="2122" spans="1:14" x14ac:dyDescent="0.25">
      <c r="A2122" s="47" t="s">
        <v>5340</v>
      </c>
      <c r="B2122" s="57" t="s">
        <v>2925</v>
      </c>
      <c r="C2122" s="60"/>
      <c r="D2122" s="60"/>
      <c r="E2122" s="59" t="s">
        <v>62</v>
      </c>
      <c r="F2122" s="60"/>
      <c r="G2122" s="61"/>
      <c r="H2122" s="61"/>
      <c r="I2122" s="61"/>
      <c r="J2122" s="61"/>
      <c r="K2122" s="61"/>
      <c r="L2122" s="62">
        <v>88.3</v>
      </c>
      <c r="M2122" s="62">
        <v>88.3</v>
      </c>
      <c r="N2122" s="40"/>
    </row>
    <row r="2123" spans="1:14" x14ac:dyDescent="0.25">
      <c r="A2123" s="47" t="s">
        <v>5341</v>
      </c>
      <c r="B2123" s="63" t="s">
        <v>2926</v>
      </c>
      <c r="C2123" s="64" t="s">
        <v>104</v>
      </c>
      <c r="D2123" s="65">
        <v>270501</v>
      </c>
      <c r="E2123" s="66" t="s">
        <v>114</v>
      </c>
      <c r="F2123" s="67" t="s">
        <v>106</v>
      </c>
      <c r="G2123" s="68">
        <v>30.24</v>
      </c>
      <c r="H2123" s="68">
        <v>1</v>
      </c>
      <c r="I2123" s="69">
        <v>30.24</v>
      </c>
      <c r="J2123" s="69">
        <v>1.31</v>
      </c>
      <c r="K2123" s="69">
        <v>1.61</v>
      </c>
      <c r="L2123" s="69">
        <v>88.3</v>
      </c>
      <c r="M2123" s="69">
        <v>88.3</v>
      </c>
      <c r="N2123" s="40"/>
    </row>
    <row r="2124" spans="1:14" x14ac:dyDescent="0.25">
      <c r="A2124" s="47" t="s">
        <v>5342</v>
      </c>
      <c r="B2124" s="51">
        <v>14</v>
      </c>
      <c r="C2124" s="71"/>
      <c r="D2124" s="71"/>
      <c r="E2124" s="53" t="s">
        <v>2927</v>
      </c>
      <c r="F2124" s="54" t="s">
        <v>101</v>
      </c>
      <c r="G2124" s="55">
        <v>1</v>
      </c>
      <c r="H2124" s="55">
        <v>1</v>
      </c>
      <c r="I2124" s="56"/>
      <c r="J2124" s="56"/>
      <c r="K2124" s="56"/>
      <c r="L2124" s="55">
        <v>79892.800000000003</v>
      </c>
      <c r="M2124" s="55">
        <v>79892.800000000003</v>
      </c>
      <c r="N2124" s="40"/>
    </row>
    <row r="2125" spans="1:14" x14ac:dyDescent="0.25">
      <c r="A2125" s="47" t="s">
        <v>5343</v>
      </c>
      <c r="B2125" s="57" t="s">
        <v>2928</v>
      </c>
      <c r="C2125" s="60"/>
      <c r="D2125" s="60"/>
      <c r="E2125" s="59" t="s">
        <v>20</v>
      </c>
      <c r="F2125" s="60"/>
      <c r="G2125" s="61"/>
      <c r="H2125" s="61"/>
      <c r="I2125" s="61"/>
      <c r="J2125" s="61"/>
      <c r="K2125" s="61"/>
      <c r="L2125" s="62">
        <v>32.159999999999997</v>
      </c>
      <c r="M2125" s="62">
        <v>32.159999999999997</v>
      </c>
      <c r="N2125" s="40"/>
    </row>
    <row r="2126" spans="1:14" ht="24" x14ac:dyDescent="0.3">
      <c r="A2126" s="47" t="s">
        <v>5344</v>
      </c>
      <c r="B2126" s="63" t="s">
        <v>2929</v>
      </c>
      <c r="C2126" s="64" t="s">
        <v>104</v>
      </c>
      <c r="D2126" s="65">
        <v>20701</v>
      </c>
      <c r="E2126" s="66" t="s">
        <v>877</v>
      </c>
      <c r="F2126" s="67" t="s">
        <v>106</v>
      </c>
      <c r="G2126" s="68">
        <v>7.55</v>
      </c>
      <c r="H2126" s="68">
        <v>1</v>
      </c>
      <c r="I2126" s="69">
        <v>7.55</v>
      </c>
      <c r="J2126" s="69">
        <v>2.98</v>
      </c>
      <c r="K2126" s="69">
        <v>1.28</v>
      </c>
      <c r="L2126" s="69">
        <v>32.159999999999997</v>
      </c>
      <c r="M2126" s="69">
        <v>32.159999999999997</v>
      </c>
      <c r="N2126" s="41"/>
    </row>
    <row r="2127" spans="1:14" x14ac:dyDescent="0.25">
      <c r="A2127" s="47" t="s">
        <v>5345</v>
      </c>
      <c r="B2127" s="57" t="s">
        <v>2930</v>
      </c>
      <c r="C2127" s="60"/>
      <c r="D2127" s="60"/>
      <c r="E2127" s="59" t="s">
        <v>22</v>
      </c>
      <c r="F2127" s="60"/>
      <c r="G2127" s="61"/>
      <c r="H2127" s="61"/>
      <c r="I2127" s="61"/>
      <c r="J2127" s="61"/>
      <c r="K2127" s="61"/>
      <c r="L2127" s="62">
        <v>18.850000000000001</v>
      </c>
      <c r="M2127" s="62">
        <v>18.850000000000001</v>
      </c>
      <c r="N2127" s="40"/>
    </row>
    <row r="2128" spans="1:14" x14ac:dyDescent="0.25">
      <c r="A2128" s="47" t="s">
        <v>5346</v>
      </c>
      <c r="B2128" s="63" t="s">
        <v>2931</v>
      </c>
      <c r="C2128" s="64" t="s">
        <v>104</v>
      </c>
      <c r="D2128" s="65">
        <v>30101</v>
      </c>
      <c r="E2128" s="66" t="s">
        <v>782</v>
      </c>
      <c r="F2128" s="67" t="s">
        <v>145</v>
      </c>
      <c r="G2128" s="68">
        <v>0.52</v>
      </c>
      <c r="H2128" s="68">
        <v>1</v>
      </c>
      <c r="I2128" s="69">
        <v>0.52</v>
      </c>
      <c r="J2128" s="69">
        <v>28.5</v>
      </c>
      <c r="K2128" s="69">
        <v>7.76</v>
      </c>
      <c r="L2128" s="69">
        <v>18.850000000000001</v>
      </c>
      <c r="M2128" s="69">
        <v>18.850000000000001</v>
      </c>
      <c r="N2128" s="40"/>
    </row>
    <row r="2129" spans="1:14" x14ac:dyDescent="0.25">
      <c r="A2129" s="47" t="s">
        <v>5347</v>
      </c>
      <c r="B2129" s="57" t="s">
        <v>2932</v>
      </c>
      <c r="C2129" s="60"/>
      <c r="D2129" s="60"/>
      <c r="E2129" s="59" t="s">
        <v>24</v>
      </c>
      <c r="F2129" s="60"/>
      <c r="G2129" s="61"/>
      <c r="H2129" s="61"/>
      <c r="I2129" s="61"/>
      <c r="J2129" s="61"/>
      <c r="K2129" s="61"/>
      <c r="L2129" s="62">
        <v>2.8899999999999997</v>
      </c>
      <c r="M2129" s="62">
        <v>2.8899999999999997</v>
      </c>
      <c r="N2129" s="40"/>
    </row>
    <row r="2130" spans="1:14" ht="24" x14ac:dyDescent="0.3">
      <c r="A2130" s="47" t="s">
        <v>5348</v>
      </c>
      <c r="B2130" s="63" t="s">
        <v>2933</v>
      </c>
      <c r="C2130" s="64" t="s">
        <v>104</v>
      </c>
      <c r="D2130" s="65">
        <v>41140</v>
      </c>
      <c r="E2130" s="66" t="s">
        <v>881</v>
      </c>
      <c r="F2130" s="67" t="s">
        <v>106</v>
      </c>
      <c r="G2130" s="68">
        <v>0.45</v>
      </c>
      <c r="H2130" s="68">
        <v>1</v>
      </c>
      <c r="I2130" s="69">
        <v>0.45</v>
      </c>
      <c r="J2130" s="69">
        <v>0</v>
      </c>
      <c r="K2130" s="69">
        <v>2.15</v>
      </c>
      <c r="L2130" s="69">
        <v>0.96</v>
      </c>
      <c r="M2130" s="69">
        <v>0.96</v>
      </c>
      <c r="N2130" s="41"/>
    </row>
    <row r="2131" spans="1:14" x14ac:dyDescent="0.25">
      <c r="A2131" s="47" t="s">
        <v>5349</v>
      </c>
      <c r="B2131" s="63" t="s">
        <v>2934</v>
      </c>
      <c r="C2131" s="64" t="s">
        <v>104</v>
      </c>
      <c r="D2131" s="65">
        <v>41002</v>
      </c>
      <c r="E2131" s="66" t="s">
        <v>787</v>
      </c>
      <c r="F2131" s="67" t="s">
        <v>106</v>
      </c>
      <c r="G2131" s="68">
        <v>0.45</v>
      </c>
      <c r="H2131" s="68">
        <v>1</v>
      </c>
      <c r="I2131" s="69">
        <v>0.45</v>
      </c>
      <c r="J2131" s="69">
        <v>0</v>
      </c>
      <c r="K2131" s="69">
        <v>4.3</v>
      </c>
      <c r="L2131" s="69">
        <v>1.93</v>
      </c>
      <c r="M2131" s="69">
        <v>1.93</v>
      </c>
      <c r="N2131" s="40"/>
    </row>
    <row r="2132" spans="1:14" x14ac:dyDescent="0.25">
      <c r="A2132" s="47" t="s">
        <v>5350</v>
      </c>
      <c r="B2132" s="57" t="s">
        <v>2935</v>
      </c>
      <c r="C2132" s="60"/>
      <c r="D2132" s="60"/>
      <c r="E2132" s="59" t="s">
        <v>26</v>
      </c>
      <c r="F2132" s="60"/>
      <c r="G2132" s="61"/>
      <c r="H2132" s="61"/>
      <c r="I2132" s="61"/>
      <c r="J2132" s="61"/>
      <c r="K2132" s="61"/>
      <c r="L2132" s="62">
        <v>11403.359999999999</v>
      </c>
      <c r="M2132" s="62">
        <v>11403.359999999999</v>
      </c>
      <c r="N2132" s="40"/>
    </row>
    <row r="2133" spans="1:14" x14ac:dyDescent="0.25">
      <c r="A2133" s="47" t="s">
        <v>5351</v>
      </c>
      <c r="B2133" s="72" t="s">
        <v>2936</v>
      </c>
      <c r="C2133" s="73"/>
      <c r="D2133" s="73"/>
      <c r="E2133" s="74" t="s">
        <v>2937</v>
      </c>
      <c r="F2133" s="73"/>
      <c r="G2133" s="75"/>
      <c r="H2133" s="75"/>
      <c r="I2133" s="75"/>
      <c r="J2133" s="75"/>
      <c r="K2133" s="75"/>
      <c r="L2133" s="76">
        <v>11328.3</v>
      </c>
      <c r="M2133" s="76">
        <v>11328.3</v>
      </c>
      <c r="N2133" s="40"/>
    </row>
    <row r="2134" spans="1:14" ht="36" x14ac:dyDescent="0.3">
      <c r="A2134" s="47" t="s">
        <v>5352</v>
      </c>
      <c r="B2134" s="63" t="s">
        <v>2938</v>
      </c>
      <c r="C2134" s="64" t="s">
        <v>170</v>
      </c>
      <c r="D2134" s="65">
        <v>101108</v>
      </c>
      <c r="E2134" s="66" t="s">
        <v>2939</v>
      </c>
      <c r="F2134" s="67" t="s">
        <v>145</v>
      </c>
      <c r="G2134" s="68">
        <v>7.39</v>
      </c>
      <c r="H2134" s="68">
        <v>1</v>
      </c>
      <c r="I2134" s="69">
        <v>7.39</v>
      </c>
      <c r="J2134" s="69">
        <v>805.59</v>
      </c>
      <c r="K2134" s="69">
        <v>47.65</v>
      </c>
      <c r="L2134" s="69">
        <v>6305.44</v>
      </c>
      <c r="M2134" s="69">
        <v>6305.44</v>
      </c>
      <c r="N2134" s="41"/>
    </row>
    <row r="2135" spans="1:14" ht="24" x14ac:dyDescent="0.3">
      <c r="A2135" s="47" t="s">
        <v>5353</v>
      </c>
      <c r="B2135" s="63" t="s">
        <v>2940</v>
      </c>
      <c r="C2135" s="64" t="s">
        <v>170</v>
      </c>
      <c r="D2135" s="65">
        <v>101113</v>
      </c>
      <c r="E2135" s="66" t="s">
        <v>2941</v>
      </c>
      <c r="F2135" s="67" t="s">
        <v>145</v>
      </c>
      <c r="G2135" s="68">
        <v>3.88</v>
      </c>
      <c r="H2135" s="68">
        <v>1</v>
      </c>
      <c r="I2135" s="69">
        <v>3.88</v>
      </c>
      <c r="J2135" s="69">
        <v>657.76</v>
      </c>
      <c r="K2135" s="69">
        <v>172.06</v>
      </c>
      <c r="L2135" s="69">
        <v>3219.7</v>
      </c>
      <c r="M2135" s="69">
        <v>3219.7</v>
      </c>
      <c r="N2135" s="41"/>
    </row>
    <row r="2136" spans="1:14" x14ac:dyDescent="0.25">
      <c r="A2136" s="47" t="s">
        <v>5354</v>
      </c>
      <c r="B2136" s="63" t="s">
        <v>2942</v>
      </c>
      <c r="C2136" s="64" t="s">
        <v>104</v>
      </c>
      <c r="D2136" s="65">
        <v>52003</v>
      </c>
      <c r="E2136" s="66" t="s">
        <v>2813</v>
      </c>
      <c r="F2136" s="67" t="s">
        <v>795</v>
      </c>
      <c r="G2136" s="68">
        <v>17.09</v>
      </c>
      <c r="H2136" s="68">
        <v>1</v>
      </c>
      <c r="I2136" s="69">
        <v>17.09</v>
      </c>
      <c r="J2136" s="69">
        <v>8.11</v>
      </c>
      <c r="K2136" s="69">
        <v>2.37</v>
      </c>
      <c r="L2136" s="69">
        <v>179.1</v>
      </c>
      <c r="M2136" s="69">
        <v>179.1</v>
      </c>
      <c r="N2136" s="40"/>
    </row>
    <row r="2137" spans="1:14" x14ac:dyDescent="0.25">
      <c r="A2137" s="47" t="s">
        <v>5355</v>
      </c>
      <c r="B2137" s="63" t="s">
        <v>2943</v>
      </c>
      <c r="C2137" s="64" t="s">
        <v>104</v>
      </c>
      <c r="D2137" s="65">
        <v>52006</v>
      </c>
      <c r="E2137" s="66" t="s">
        <v>794</v>
      </c>
      <c r="F2137" s="67" t="s">
        <v>795</v>
      </c>
      <c r="G2137" s="68">
        <v>156.01</v>
      </c>
      <c r="H2137" s="68">
        <v>1</v>
      </c>
      <c r="I2137" s="69">
        <v>156.01</v>
      </c>
      <c r="J2137" s="69">
        <v>7.45</v>
      </c>
      <c r="K2137" s="69">
        <v>2.96</v>
      </c>
      <c r="L2137" s="69">
        <v>1624.06</v>
      </c>
      <c r="M2137" s="69">
        <v>1624.06</v>
      </c>
      <c r="N2137" s="40"/>
    </row>
    <row r="2138" spans="1:14" x14ac:dyDescent="0.25">
      <c r="A2138" s="47" t="s">
        <v>5356</v>
      </c>
      <c r="B2138" s="72" t="s">
        <v>2944</v>
      </c>
      <c r="C2138" s="73"/>
      <c r="D2138" s="73"/>
      <c r="E2138" s="74" t="s">
        <v>907</v>
      </c>
      <c r="F2138" s="73"/>
      <c r="G2138" s="75"/>
      <c r="H2138" s="75"/>
      <c r="I2138" s="75"/>
      <c r="J2138" s="75"/>
      <c r="K2138" s="75"/>
      <c r="L2138" s="76">
        <v>75.06</v>
      </c>
      <c r="M2138" s="76">
        <v>75.06</v>
      </c>
      <c r="N2138" s="40"/>
    </row>
    <row r="2139" spans="1:14" x14ac:dyDescent="0.25">
      <c r="A2139" s="47" t="s">
        <v>5357</v>
      </c>
      <c r="B2139" s="63" t="s">
        <v>2945</v>
      </c>
      <c r="C2139" s="64" t="s">
        <v>104</v>
      </c>
      <c r="D2139" s="65">
        <v>50251</v>
      </c>
      <c r="E2139" s="66" t="s">
        <v>909</v>
      </c>
      <c r="F2139" s="67" t="s">
        <v>101</v>
      </c>
      <c r="G2139" s="68">
        <v>6</v>
      </c>
      <c r="H2139" s="68">
        <v>1</v>
      </c>
      <c r="I2139" s="69">
        <v>6</v>
      </c>
      <c r="J2139" s="69">
        <v>12.51</v>
      </c>
      <c r="K2139" s="69">
        <v>0</v>
      </c>
      <c r="L2139" s="69">
        <v>75.06</v>
      </c>
      <c r="M2139" s="69">
        <v>75.06</v>
      </c>
      <c r="N2139" s="40"/>
    </row>
    <row r="2140" spans="1:14" x14ac:dyDescent="0.25">
      <c r="A2140" s="47" t="s">
        <v>5358</v>
      </c>
      <c r="B2140" s="57" t="s">
        <v>2946</v>
      </c>
      <c r="C2140" s="60"/>
      <c r="D2140" s="60"/>
      <c r="E2140" s="59" t="s">
        <v>28</v>
      </c>
      <c r="F2140" s="60"/>
      <c r="G2140" s="61"/>
      <c r="H2140" s="61"/>
      <c r="I2140" s="61"/>
      <c r="J2140" s="61"/>
      <c r="K2140" s="61"/>
      <c r="L2140" s="62">
        <v>28841.070000000003</v>
      </c>
      <c r="M2140" s="62">
        <v>28841.070000000003</v>
      </c>
      <c r="N2140" s="40"/>
    </row>
    <row r="2141" spans="1:14" x14ac:dyDescent="0.25">
      <c r="A2141" s="47" t="s">
        <v>5359</v>
      </c>
      <c r="B2141" s="72" t="s">
        <v>2947</v>
      </c>
      <c r="C2141" s="73"/>
      <c r="D2141" s="73"/>
      <c r="E2141" s="74" t="s">
        <v>912</v>
      </c>
      <c r="F2141" s="73"/>
      <c r="G2141" s="75"/>
      <c r="H2141" s="75"/>
      <c r="I2141" s="75"/>
      <c r="J2141" s="75"/>
      <c r="K2141" s="75"/>
      <c r="L2141" s="76">
        <v>1239.81</v>
      </c>
      <c r="M2141" s="76">
        <v>1239.81</v>
      </c>
      <c r="N2141" s="40"/>
    </row>
    <row r="2142" spans="1:14" x14ac:dyDescent="0.25">
      <c r="A2142" s="47" t="s">
        <v>5360</v>
      </c>
      <c r="B2142" s="63" t="s">
        <v>2948</v>
      </c>
      <c r="C2142" s="64" t="s">
        <v>104</v>
      </c>
      <c r="D2142" s="65">
        <v>40101</v>
      </c>
      <c r="E2142" s="66" t="s">
        <v>144</v>
      </c>
      <c r="F2142" s="67" t="s">
        <v>145</v>
      </c>
      <c r="G2142" s="68">
        <v>0.7</v>
      </c>
      <c r="H2142" s="68">
        <v>1</v>
      </c>
      <c r="I2142" s="69">
        <v>0.7</v>
      </c>
      <c r="J2142" s="69">
        <v>0</v>
      </c>
      <c r="K2142" s="69">
        <v>27.66</v>
      </c>
      <c r="L2142" s="69">
        <v>19.36</v>
      </c>
      <c r="M2142" s="69">
        <v>19.36</v>
      </c>
      <c r="N2142" s="40"/>
    </row>
    <row r="2143" spans="1:14" ht="24" x14ac:dyDescent="0.3">
      <c r="A2143" s="47" t="s">
        <v>5361</v>
      </c>
      <c r="B2143" s="63" t="s">
        <v>2949</v>
      </c>
      <c r="C2143" s="64" t="s">
        <v>170</v>
      </c>
      <c r="D2143" s="65">
        <v>96616</v>
      </c>
      <c r="E2143" s="70" t="s">
        <v>3220</v>
      </c>
      <c r="F2143" s="67" t="s">
        <v>145</v>
      </c>
      <c r="G2143" s="68">
        <v>0.09</v>
      </c>
      <c r="H2143" s="68">
        <v>1</v>
      </c>
      <c r="I2143" s="69">
        <v>0.09</v>
      </c>
      <c r="J2143" s="69">
        <v>358.56</v>
      </c>
      <c r="K2143" s="69">
        <v>174.34</v>
      </c>
      <c r="L2143" s="69">
        <v>47.96</v>
      </c>
      <c r="M2143" s="69">
        <v>47.96</v>
      </c>
      <c r="N2143" s="41"/>
    </row>
    <row r="2144" spans="1:14" x14ac:dyDescent="0.25">
      <c r="A2144" s="47" t="s">
        <v>5362</v>
      </c>
      <c r="B2144" s="63" t="s">
        <v>2950</v>
      </c>
      <c r="C2144" s="64" t="s">
        <v>104</v>
      </c>
      <c r="D2144" s="65">
        <v>40902</v>
      </c>
      <c r="E2144" s="66" t="s">
        <v>147</v>
      </c>
      <c r="F2144" s="67" t="s">
        <v>145</v>
      </c>
      <c r="G2144" s="68">
        <v>0.35</v>
      </c>
      <c r="H2144" s="68">
        <v>1</v>
      </c>
      <c r="I2144" s="69">
        <v>0.35</v>
      </c>
      <c r="J2144" s="69">
        <v>0</v>
      </c>
      <c r="K2144" s="69">
        <v>18.32</v>
      </c>
      <c r="L2144" s="69">
        <v>6.41</v>
      </c>
      <c r="M2144" s="69">
        <v>6.41</v>
      </c>
      <c r="N2144" s="40"/>
    </row>
    <row r="2145" spans="1:14" x14ac:dyDescent="0.25">
      <c r="A2145" s="47" t="s">
        <v>5363</v>
      </c>
      <c r="B2145" s="63" t="s">
        <v>2951</v>
      </c>
      <c r="C2145" s="64" t="s">
        <v>104</v>
      </c>
      <c r="D2145" s="65">
        <v>60191</v>
      </c>
      <c r="E2145" s="66" t="s">
        <v>915</v>
      </c>
      <c r="F2145" s="67" t="s">
        <v>106</v>
      </c>
      <c r="G2145" s="68">
        <v>3.52</v>
      </c>
      <c r="H2145" s="68">
        <v>1</v>
      </c>
      <c r="I2145" s="69">
        <v>3.52</v>
      </c>
      <c r="J2145" s="69">
        <v>20.100000000000001</v>
      </c>
      <c r="K2145" s="69">
        <v>9.0399999999999991</v>
      </c>
      <c r="L2145" s="69">
        <v>102.57</v>
      </c>
      <c r="M2145" s="69">
        <v>102.57</v>
      </c>
      <c r="N2145" s="40"/>
    </row>
    <row r="2146" spans="1:14" x14ac:dyDescent="0.25">
      <c r="A2146" s="47" t="s">
        <v>5364</v>
      </c>
      <c r="B2146" s="63" t="s">
        <v>2952</v>
      </c>
      <c r="C2146" s="64" t="s">
        <v>104</v>
      </c>
      <c r="D2146" s="65">
        <v>60524</v>
      </c>
      <c r="E2146" s="66" t="s">
        <v>799</v>
      </c>
      <c r="F2146" s="67" t="s">
        <v>145</v>
      </c>
      <c r="G2146" s="68">
        <v>0.35</v>
      </c>
      <c r="H2146" s="68">
        <v>1</v>
      </c>
      <c r="I2146" s="69">
        <v>0.35</v>
      </c>
      <c r="J2146" s="69">
        <v>469.28</v>
      </c>
      <c r="K2146" s="69">
        <v>0</v>
      </c>
      <c r="L2146" s="69">
        <v>164.24</v>
      </c>
      <c r="M2146" s="69">
        <v>164.24</v>
      </c>
      <c r="N2146" s="40"/>
    </row>
    <row r="2147" spans="1:14" ht="24" x14ac:dyDescent="0.3">
      <c r="A2147" s="47" t="s">
        <v>5365</v>
      </c>
      <c r="B2147" s="63" t="s">
        <v>2953</v>
      </c>
      <c r="C2147" s="64" t="s">
        <v>104</v>
      </c>
      <c r="D2147" s="65">
        <v>60800</v>
      </c>
      <c r="E2147" s="66" t="s">
        <v>924</v>
      </c>
      <c r="F2147" s="67" t="s">
        <v>145</v>
      </c>
      <c r="G2147" s="68">
        <v>0.35</v>
      </c>
      <c r="H2147" s="68">
        <v>1</v>
      </c>
      <c r="I2147" s="69">
        <v>0.35</v>
      </c>
      <c r="J2147" s="69">
        <v>0.1</v>
      </c>
      <c r="K2147" s="69">
        <v>41.06</v>
      </c>
      <c r="L2147" s="69">
        <v>14.4</v>
      </c>
      <c r="M2147" s="69">
        <v>14.4</v>
      </c>
      <c r="N2147" s="41"/>
    </row>
    <row r="2148" spans="1:14" ht="24" x14ac:dyDescent="0.3">
      <c r="A2148" s="47" t="s">
        <v>5366</v>
      </c>
      <c r="B2148" s="63" t="s">
        <v>2954</v>
      </c>
      <c r="C2148" s="64" t="s">
        <v>170</v>
      </c>
      <c r="D2148" s="65">
        <v>92759</v>
      </c>
      <c r="E2148" s="70" t="s">
        <v>3178</v>
      </c>
      <c r="F2148" s="67" t="s">
        <v>795</v>
      </c>
      <c r="G2148" s="68">
        <v>38.07</v>
      </c>
      <c r="H2148" s="68">
        <v>1</v>
      </c>
      <c r="I2148" s="69">
        <v>38.07</v>
      </c>
      <c r="J2148" s="69">
        <v>8.7799999999999994</v>
      </c>
      <c r="K2148" s="69">
        <v>3.18</v>
      </c>
      <c r="L2148" s="69">
        <v>455.31</v>
      </c>
      <c r="M2148" s="69">
        <v>455.31</v>
      </c>
      <c r="N2148" s="41"/>
    </row>
    <row r="2149" spans="1:14" x14ac:dyDescent="0.25">
      <c r="A2149" s="47" t="s">
        <v>5367</v>
      </c>
      <c r="B2149" s="63" t="s">
        <v>2955</v>
      </c>
      <c r="C2149" s="64" t="s">
        <v>104</v>
      </c>
      <c r="D2149" s="65">
        <v>60304</v>
      </c>
      <c r="E2149" s="66" t="s">
        <v>921</v>
      </c>
      <c r="F2149" s="67" t="s">
        <v>795</v>
      </c>
      <c r="G2149" s="68">
        <v>42.28</v>
      </c>
      <c r="H2149" s="68">
        <v>1</v>
      </c>
      <c r="I2149" s="69">
        <v>42.28</v>
      </c>
      <c r="J2149" s="69">
        <v>7.79</v>
      </c>
      <c r="K2149" s="69">
        <v>2.37</v>
      </c>
      <c r="L2149" s="69">
        <v>429.56</v>
      </c>
      <c r="M2149" s="69">
        <v>429.56</v>
      </c>
      <c r="N2149" s="40"/>
    </row>
    <row r="2150" spans="1:14" x14ac:dyDescent="0.25">
      <c r="A2150" s="47" t="s">
        <v>5368</v>
      </c>
      <c r="B2150" s="72" t="s">
        <v>2956</v>
      </c>
      <c r="C2150" s="73"/>
      <c r="D2150" s="73"/>
      <c r="E2150" s="74" t="s">
        <v>927</v>
      </c>
      <c r="F2150" s="73"/>
      <c r="G2150" s="75"/>
      <c r="H2150" s="75"/>
      <c r="I2150" s="75"/>
      <c r="J2150" s="75"/>
      <c r="K2150" s="75"/>
      <c r="L2150" s="76">
        <v>7849.9599999999991</v>
      </c>
      <c r="M2150" s="76">
        <v>7849.9599999999991</v>
      </c>
      <c r="N2150" s="40"/>
    </row>
    <row r="2151" spans="1:14" x14ac:dyDescent="0.25">
      <c r="A2151" s="47" t="s">
        <v>5369</v>
      </c>
      <c r="B2151" s="63" t="s">
        <v>2957</v>
      </c>
      <c r="C2151" s="64" t="s">
        <v>104</v>
      </c>
      <c r="D2151" s="65">
        <v>60205</v>
      </c>
      <c r="E2151" s="66" t="s">
        <v>929</v>
      </c>
      <c r="F2151" s="67" t="s">
        <v>106</v>
      </c>
      <c r="G2151" s="68">
        <v>50.11</v>
      </c>
      <c r="H2151" s="68">
        <v>1</v>
      </c>
      <c r="I2151" s="69">
        <v>50.11</v>
      </c>
      <c r="J2151" s="69">
        <v>28.99</v>
      </c>
      <c r="K2151" s="69">
        <v>18.57</v>
      </c>
      <c r="L2151" s="69">
        <v>2383.23</v>
      </c>
      <c r="M2151" s="69">
        <v>2383.23</v>
      </c>
      <c r="N2151" s="40"/>
    </row>
    <row r="2152" spans="1:14" x14ac:dyDescent="0.25">
      <c r="A2152" s="47" t="s">
        <v>5370</v>
      </c>
      <c r="B2152" s="63" t="s">
        <v>2958</v>
      </c>
      <c r="C2152" s="64" t="s">
        <v>104</v>
      </c>
      <c r="D2152" s="65">
        <v>60524</v>
      </c>
      <c r="E2152" s="66" t="s">
        <v>799</v>
      </c>
      <c r="F2152" s="67" t="s">
        <v>145</v>
      </c>
      <c r="G2152" s="68">
        <v>2.5099999999999998</v>
      </c>
      <c r="H2152" s="68">
        <v>1</v>
      </c>
      <c r="I2152" s="69">
        <v>2.5099999999999998</v>
      </c>
      <c r="J2152" s="69">
        <v>469.28</v>
      </c>
      <c r="K2152" s="69">
        <v>0</v>
      </c>
      <c r="L2152" s="69">
        <v>1177.8900000000001</v>
      </c>
      <c r="M2152" s="69">
        <v>1177.8900000000001</v>
      </c>
      <c r="N2152" s="40"/>
    </row>
    <row r="2153" spans="1:14" ht="24" x14ac:dyDescent="0.3">
      <c r="A2153" s="47" t="s">
        <v>5371</v>
      </c>
      <c r="B2153" s="63" t="s">
        <v>2959</v>
      </c>
      <c r="C2153" s="64" t="s">
        <v>104</v>
      </c>
      <c r="D2153" s="65">
        <v>60800</v>
      </c>
      <c r="E2153" s="66" t="s">
        <v>924</v>
      </c>
      <c r="F2153" s="67" t="s">
        <v>145</v>
      </c>
      <c r="G2153" s="68">
        <v>2.5099999999999998</v>
      </c>
      <c r="H2153" s="68">
        <v>1</v>
      </c>
      <c r="I2153" s="69">
        <v>2.5099999999999998</v>
      </c>
      <c r="J2153" s="69">
        <v>0.1</v>
      </c>
      <c r="K2153" s="69">
        <v>41.06</v>
      </c>
      <c r="L2153" s="69">
        <v>103.31</v>
      </c>
      <c r="M2153" s="69">
        <v>103.31</v>
      </c>
      <c r="N2153" s="41"/>
    </row>
    <row r="2154" spans="1:14" ht="24" x14ac:dyDescent="0.3">
      <c r="A2154" s="47" t="s">
        <v>5372</v>
      </c>
      <c r="B2154" s="63" t="s">
        <v>2960</v>
      </c>
      <c r="C2154" s="64" t="s">
        <v>170</v>
      </c>
      <c r="D2154" s="65">
        <v>92759</v>
      </c>
      <c r="E2154" s="66" t="s">
        <v>919</v>
      </c>
      <c r="F2154" s="67" t="s">
        <v>795</v>
      </c>
      <c r="G2154" s="68">
        <v>47.05</v>
      </c>
      <c r="H2154" s="68">
        <v>1</v>
      </c>
      <c r="I2154" s="69">
        <v>47.05</v>
      </c>
      <c r="J2154" s="69">
        <v>8.7799999999999994</v>
      </c>
      <c r="K2154" s="69">
        <v>3.18</v>
      </c>
      <c r="L2154" s="69">
        <v>562.71</v>
      </c>
      <c r="M2154" s="69">
        <v>562.71</v>
      </c>
      <c r="N2154" s="41"/>
    </row>
    <row r="2155" spans="1:14" ht="24" x14ac:dyDescent="0.3">
      <c r="A2155" s="47" t="s">
        <v>5373</v>
      </c>
      <c r="B2155" s="63" t="s">
        <v>2961</v>
      </c>
      <c r="C2155" s="64" t="s">
        <v>170</v>
      </c>
      <c r="D2155" s="65">
        <v>92763</v>
      </c>
      <c r="E2155" s="70" t="s">
        <v>3191</v>
      </c>
      <c r="F2155" s="67" t="s">
        <v>795</v>
      </c>
      <c r="G2155" s="68">
        <v>448.37</v>
      </c>
      <c r="H2155" s="68">
        <v>1</v>
      </c>
      <c r="I2155" s="69">
        <v>448.37</v>
      </c>
      <c r="J2155" s="69">
        <v>7.52</v>
      </c>
      <c r="K2155" s="69">
        <v>0.56000000000000005</v>
      </c>
      <c r="L2155" s="69">
        <v>3622.82</v>
      </c>
      <c r="M2155" s="69">
        <v>3622.82</v>
      </c>
      <c r="N2155" s="41"/>
    </row>
    <row r="2156" spans="1:14" x14ac:dyDescent="0.25">
      <c r="A2156" s="47" t="s">
        <v>5374</v>
      </c>
      <c r="B2156" s="72" t="s">
        <v>2962</v>
      </c>
      <c r="C2156" s="73"/>
      <c r="D2156" s="73"/>
      <c r="E2156" s="74" t="s">
        <v>2963</v>
      </c>
      <c r="F2156" s="73"/>
      <c r="G2156" s="75"/>
      <c r="H2156" s="75"/>
      <c r="I2156" s="75"/>
      <c r="J2156" s="75"/>
      <c r="K2156" s="75"/>
      <c r="L2156" s="76">
        <v>4249.1000000000004</v>
      </c>
      <c r="M2156" s="76">
        <v>4249.1000000000004</v>
      </c>
      <c r="N2156" s="40"/>
    </row>
    <row r="2157" spans="1:14" x14ac:dyDescent="0.25">
      <c r="A2157" s="47" t="s">
        <v>5375</v>
      </c>
      <c r="B2157" s="63" t="s">
        <v>2964</v>
      </c>
      <c r="C2157" s="64" t="s">
        <v>104</v>
      </c>
      <c r="D2157" s="65">
        <v>60204</v>
      </c>
      <c r="E2157" s="66" t="s">
        <v>812</v>
      </c>
      <c r="F2157" s="67" t="s">
        <v>106</v>
      </c>
      <c r="G2157" s="68">
        <v>17.59</v>
      </c>
      <c r="H2157" s="68">
        <v>1</v>
      </c>
      <c r="I2157" s="69">
        <v>17.59</v>
      </c>
      <c r="J2157" s="69">
        <v>52.66</v>
      </c>
      <c r="K2157" s="69">
        <v>32.65</v>
      </c>
      <c r="L2157" s="69">
        <v>1500.6</v>
      </c>
      <c r="M2157" s="69">
        <v>1500.6</v>
      </c>
      <c r="N2157" s="40"/>
    </row>
    <row r="2158" spans="1:14" x14ac:dyDescent="0.25">
      <c r="A2158" s="47" t="s">
        <v>5376</v>
      </c>
      <c r="B2158" s="63" t="s">
        <v>2965</v>
      </c>
      <c r="C2158" s="64" t="s">
        <v>104</v>
      </c>
      <c r="D2158" s="65">
        <v>60524</v>
      </c>
      <c r="E2158" s="66" t="s">
        <v>799</v>
      </c>
      <c r="F2158" s="67" t="s">
        <v>145</v>
      </c>
      <c r="G2158" s="68">
        <v>1.23</v>
      </c>
      <c r="H2158" s="68">
        <v>1</v>
      </c>
      <c r="I2158" s="69">
        <v>1.23</v>
      </c>
      <c r="J2158" s="69">
        <v>469.28</v>
      </c>
      <c r="K2158" s="69">
        <v>0</v>
      </c>
      <c r="L2158" s="69">
        <v>577.21</v>
      </c>
      <c r="M2158" s="69">
        <v>577.21</v>
      </c>
      <c r="N2158" s="40"/>
    </row>
    <row r="2159" spans="1:14" x14ac:dyDescent="0.3">
      <c r="A2159" s="47" t="s">
        <v>5377</v>
      </c>
      <c r="B2159" s="63" t="s">
        <v>2966</v>
      </c>
      <c r="C2159" s="64" t="s">
        <v>104</v>
      </c>
      <c r="D2159" s="65">
        <v>60801</v>
      </c>
      <c r="E2159" s="66" t="s">
        <v>2967</v>
      </c>
      <c r="F2159" s="67" t="s">
        <v>145</v>
      </c>
      <c r="G2159" s="68">
        <v>1.23</v>
      </c>
      <c r="H2159" s="68">
        <v>1</v>
      </c>
      <c r="I2159" s="69">
        <v>1.23</v>
      </c>
      <c r="J2159" s="69">
        <v>0</v>
      </c>
      <c r="K2159" s="69">
        <v>38.659999999999997</v>
      </c>
      <c r="L2159" s="69">
        <v>47.55</v>
      </c>
      <c r="M2159" s="69">
        <v>47.55</v>
      </c>
      <c r="N2159" s="41"/>
    </row>
    <row r="2160" spans="1:14" ht="24" x14ac:dyDescent="0.3">
      <c r="A2160" s="47" t="s">
        <v>5378</v>
      </c>
      <c r="B2160" s="63" t="s">
        <v>2968</v>
      </c>
      <c r="C2160" s="64" t="s">
        <v>170</v>
      </c>
      <c r="D2160" s="65">
        <v>92759</v>
      </c>
      <c r="E2160" s="66" t="s">
        <v>919</v>
      </c>
      <c r="F2160" s="67" t="s">
        <v>795</v>
      </c>
      <c r="G2160" s="68">
        <v>93.76</v>
      </c>
      <c r="H2160" s="68">
        <v>1</v>
      </c>
      <c r="I2160" s="69">
        <v>93.76</v>
      </c>
      <c r="J2160" s="69">
        <v>8.7799999999999994</v>
      </c>
      <c r="K2160" s="69">
        <v>3.18</v>
      </c>
      <c r="L2160" s="69">
        <v>1121.3599999999999</v>
      </c>
      <c r="M2160" s="69">
        <v>1121.3599999999999</v>
      </c>
      <c r="N2160" s="41"/>
    </row>
    <row r="2161" spans="1:14" x14ac:dyDescent="0.25">
      <c r="A2161" s="47" t="s">
        <v>5379</v>
      </c>
      <c r="B2161" s="63" t="s">
        <v>2969</v>
      </c>
      <c r="C2161" s="64" t="s">
        <v>104</v>
      </c>
      <c r="D2161" s="65">
        <v>60304</v>
      </c>
      <c r="E2161" s="66" t="s">
        <v>921</v>
      </c>
      <c r="F2161" s="67" t="s">
        <v>795</v>
      </c>
      <c r="G2161" s="68">
        <v>98.66</v>
      </c>
      <c r="H2161" s="68">
        <v>1</v>
      </c>
      <c r="I2161" s="69">
        <v>98.66</v>
      </c>
      <c r="J2161" s="69">
        <v>7.79</v>
      </c>
      <c r="K2161" s="69">
        <v>2.37</v>
      </c>
      <c r="L2161" s="69">
        <v>1002.38</v>
      </c>
      <c r="M2161" s="69">
        <v>1002.38</v>
      </c>
      <c r="N2161" s="40"/>
    </row>
    <row r="2162" spans="1:14" x14ac:dyDescent="0.25">
      <c r="A2162" s="47" t="s">
        <v>5380</v>
      </c>
      <c r="B2162" s="72" t="s">
        <v>2970</v>
      </c>
      <c r="C2162" s="73"/>
      <c r="D2162" s="73"/>
      <c r="E2162" s="74" t="s">
        <v>2971</v>
      </c>
      <c r="F2162" s="73"/>
      <c r="G2162" s="75"/>
      <c r="H2162" s="75"/>
      <c r="I2162" s="75"/>
      <c r="J2162" s="75"/>
      <c r="K2162" s="75"/>
      <c r="L2162" s="76">
        <v>9805.25</v>
      </c>
      <c r="M2162" s="76">
        <v>9805.25</v>
      </c>
      <c r="N2162" s="40"/>
    </row>
    <row r="2163" spans="1:14" x14ac:dyDescent="0.25">
      <c r="A2163" s="47" t="s">
        <v>5381</v>
      </c>
      <c r="B2163" s="63" t="s">
        <v>2972</v>
      </c>
      <c r="C2163" s="64" t="s">
        <v>104</v>
      </c>
      <c r="D2163" s="65">
        <v>60204</v>
      </c>
      <c r="E2163" s="66" t="s">
        <v>812</v>
      </c>
      <c r="F2163" s="67" t="s">
        <v>106</v>
      </c>
      <c r="G2163" s="68">
        <v>59.38</v>
      </c>
      <c r="H2163" s="68">
        <v>1</v>
      </c>
      <c r="I2163" s="69">
        <v>59.38</v>
      </c>
      <c r="J2163" s="69">
        <v>52.66</v>
      </c>
      <c r="K2163" s="69">
        <v>32.65</v>
      </c>
      <c r="L2163" s="69">
        <v>5065.7</v>
      </c>
      <c r="M2163" s="69">
        <v>5065.7</v>
      </c>
      <c r="N2163" s="40"/>
    </row>
    <row r="2164" spans="1:14" x14ac:dyDescent="0.25">
      <c r="A2164" s="47" t="s">
        <v>5382</v>
      </c>
      <c r="B2164" s="63" t="s">
        <v>2973</v>
      </c>
      <c r="C2164" s="64" t="s">
        <v>104</v>
      </c>
      <c r="D2164" s="65">
        <v>60524</v>
      </c>
      <c r="E2164" s="66" t="s">
        <v>799</v>
      </c>
      <c r="F2164" s="67" t="s">
        <v>145</v>
      </c>
      <c r="G2164" s="68">
        <v>4.3499999999999996</v>
      </c>
      <c r="H2164" s="68">
        <v>1</v>
      </c>
      <c r="I2164" s="69">
        <v>4.3499999999999996</v>
      </c>
      <c r="J2164" s="69">
        <v>469.28</v>
      </c>
      <c r="K2164" s="69">
        <v>0</v>
      </c>
      <c r="L2164" s="69">
        <v>2041.36</v>
      </c>
      <c r="M2164" s="69">
        <v>2041.36</v>
      </c>
      <c r="N2164" s="40"/>
    </row>
    <row r="2165" spans="1:14" ht="24" x14ac:dyDescent="0.3">
      <c r="A2165" s="47" t="s">
        <v>5383</v>
      </c>
      <c r="B2165" s="63" t="s">
        <v>2974</v>
      </c>
      <c r="C2165" s="64" t="s">
        <v>104</v>
      </c>
      <c r="D2165" s="65">
        <v>60800</v>
      </c>
      <c r="E2165" s="66" t="s">
        <v>924</v>
      </c>
      <c r="F2165" s="67" t="s">
        <v>145</v>
      </c>
      <c r="G2165" s="68">
        <v>4.3499999999999996</v>
      </c>
      <c r="H2165" s="68">
        <v>1</v>
      </c>
      <c r="I2165" s="69">
        <v>4.3499999999999996</v>
      </c>
      <c r="J2165" s="69">
        <v>0.1</v>
      </c>
      <c r="K2165" s="69">
        <v>41.06</v>
      </c>
      <c r="L2165" s="69">
        <v>179.04</v>
      </c>
      <c r="M2165" s="69">
        <v>179.04</v>
      </c>
      <c r="N2165" s="41"/>
    </row>
    <row r="2166" spans="1:14" x14ac:dyDescent="0.25">
      <c r="A2166" s="47" t="s">
        <v>5384</v>
      </c>
      <c r="B2166" s="63" t="s">
        <v>2975</v>
      </c>
      <c r="C2166" s="64" t="s">
        <v>104</v>
      </c>
      <c r="D2166" s="65">
        <v>60303</v>
      </c>
      <c r="E2166" s="66" t="s">
        <v>2330</v>
      </c>
      <c r="F2166" s="67" t="s">
        <v>795</v>
      </c>
      <c r="G2166" s="68">
        <v>194.59</v>
      </c>
      <c r="H2166" s="68">
        <v>1</v>
      </c>
      <c r="I2166" s="69">
        <v>194.59</v>
      </c>
      <c r="J2166" s="69">
        <v>8.11</v>
      </c>
      <c r="K2166" s="69">
        <v>2.37</v>
      </c>
      <c r="L2166" s="69">
        <v>2039.3</v>
      </c>
      <c r="M2166" s="69">
        <v>2039.3</v>
      </c>
      <c r="N2166" s="40"/>
    </row>
    <row r="2167" spans="1:14" x14ac:dyDescent="0.25">
      <c r="A2167" s="47" t="s">
        <v>5385</v>
      </c>
      <c r="B2167" s="63" t="s">
        <v>2976</v>
      </c>
      <c r="C2167" s="64" t="s">
        <v>104</v>
      </c>
      <c r="D2167" s="65">
        <v>60304</v>
      </c>
      <c r="E2167" s="66" t="s">
        <v>921</v>
      </c>
      <c r="F2167" s="67" t="s">
        <v>795</v>
      </c>
      <c r="G2167" s="68">
        <v>47.23</v>
      </c>
      <c r="H2167" s="68">
        <v>1</v>
      </c>
      <c r="I2167" s="69">
        <v>47.23</v>
      </c>
      <c r="J2167" s="69">
        <v>7.79</v>
      </c>
      <c r="K2167" s="69">
        <v>2.37</v>
      </c>
      <c r="L2167" s="69">
        <v>479.85</v>
      </c>
      <c r="M2167" s="69">
        <v>479.85</v>
      </c>
      <c r="N2167" s="40"/>
    </row>
    <row r="2168" spans="1:14" x14ac:dyDescent="0.25">
      <c r="A2168" s="47" t="s">
        <v>5386</v>
      </c>
      <c r="B2168" s="72" t="s">
        <v>2977</v>
      </c>
      <c r="C2168" s="73"/>
      <c r="D2168" s="73"/>
      <c r="E2168" s="74" t="s">
        <v>2978</v>
      </c>
      <c r="F2168" s="73"/>
      <c r="G2168" s="75"/>
      <c r="H2168" s="75"/>
      <c r="I2168" s="75"/>
      <c r="J2168" s="75"/>
      <c r="K2168" s="75"/>
      <c r="L2168" s="76">
        <v>5621.8900000000012</v>
      </c>
      <c r="M2168" s="76">
        <v>5621.8900000000012</v>
      </c>
      <c r="N2168" s="40"/>
    </row>
    <row r="2169" spans="1:14" x14ac:dyDescent="0.25">
      <c r="A2169" s="47" t="s">
        <v>5387</v>
      </c>
      <c r="B2169" s="63" t="s">
        <v>2979</v>
      </c>
      <c r="C2169" s="64" t="s">
        <v>104</v>
      </c>
      <c r="D2169" s="65">
        <v>60204</v>
      </c>
      <c r="E2169" s="66" t="s">
        <v>812</v>
      </c>
      <c r="F2169" s="67" t="s">
        <v>106</v>
      </c>
      <c r="G2169" s="68">
        <v>27.88</v>
      </c>
      <c r="H2169" s="68">
        <v>1</v>
      </c>
      <c r="I2169" s="69">
        <v>27.88</v>
      </c>
      <c r="J2169" s="69">
        <v>52.66</v>
      </c>
      <c r="K2169" s="69">
        <v>32.65</v>
      </c>
      <c r="L2169" s="69">
        <v>2378.44</v>
      </c>
      <c r="M2169" s="69">
        <v>2378.44</v>
      </c>
      <c r="N2169" s="40"/>
    </row>
    <row r="2170" spans="1:14" x14ac:dyDescent="0.25">
      <c r="A2170" s="47" t="s">
        <v>5388</v>
      </c>
      <c r="B2170" s="63" t="s">
        <v>2980</v>
      </c>
      <c r="C2170" s="64" t="s">
        <v>104</v>
      </c>
      <c r="D2170" s="65">
        <v>60524</v>
      </c>
      <c r="E2170" s="66" t="s">
        <v>799</v>
      </c>
      <c r="F2170" s="67" t="s">
        <v>145</v>
      </c>
      <c r="G2170" s="68">
        <v>2.2799999999999998</v>
      </c>
      <c r="H2170" s="68">
        <v>1</v>
      </c>
      <c r="I2170" s="69">
        <v>2.2799999999999998</v>
      </c>
      <c r="J2170" s="69">
        <v>469.28</v>
      </c>
      <c r="K2170" s="69">
        <v>0</v>
      </c>
      <c r="L2170" s="69">
        <v>1069.95</v>
      </c>
      <c r="M2170" s="69">
        <v>1069.95</v>
      </c>
      <c r="N2170" s="40"/>
    </row>
    <row r="2171" spans="1:14" ht="24" x14ac:dyDescent="0.3">
      <c r="A2171" s="47" t="s">
        <v>5389</v>
      </c>
      <c r="B2171" s="63" t="s">
        <v>2981</v>
      </c>
      <c r="C2171" s="64" t="s">
        <v>104</v>
      </c>
      <c r="D2171" s="65">
        <v>60800</v>
      </c>
      <c r="E2171" s="66" t="s">
        <v>924</v>
      </c>
      <c r="F2171" s="67" t="s">
        <v>145</v>
      </c>
      <c r="G2171" s="68">
        <v>2.2799999999999998</v>
      </c>
      <c r="H2171" s="68">
        <v>1</v>
      </c>
      <c r="I2171" s="69">
        <v>2.2799999999999998</v>
      </c>
      <c r="J2171" s="69">
        <v>0.1</v>
      </c>
      <c r="K2171" s="69">
        <v>41.06</v>
      </c>
      <c r="L2171" s="69">
        <v>93.84</v>
      </c>
      <c r="M2171" s="69">
        <v>93.84</v>
      </c>
      <c r="N2171" s="41"/>
    </row>
    <row r="2172" spans="1:14" ht="24" x14ac:dyDescent="0.3">
      <c r="A2172" s="47" t="s">
        <v>5390</v>
      </c>
      <c r="B2172" s="63" t="s">
        <v>2982</v>
      </c>
      <c r="C2172" s="64" t="s">
        <v>170</v>
      </c>
      <c r="D2172" s="65">
        <v>92759</v>
      </c>
      <c r="E2172" s="70" t="s">
        <v>3178</v>
      </c>
      <c r="F2172" s="67" t="s">
        <v>795</v>
      </c>
      <c r="G2172" s="68">
        <v>22.27</v>
      </c>
      <c r="H2172" s="68">
        <v>1</v>
      </c>
      <c r="I2172" s="69">
        <v>22.27</v>
      </c>
      <c r="J2172" s="69">
        <v>8.7799999999999994</v>
      </c>
      <c r="K2172" s="69">
        <v>3.18</v>
      </c>
      <c r="L2172" s="69">
        <v>266.33999999999997</v>
      </c>
      <c r="M2172" s="69">
        <v>266.33999999999997</v>
      </c>
      <c r="N2172" s="41"/>
    </row>
    <row r="2173" spans="1:14" x14ac:dyDescent="0.25">
      <c r="A2173" s="47" t="s">
        <v>5391</v>
      </c>
      <c r="B2173" s="63" t="s">
        <v>2983</v>
      </c>
      <c r="C2173" s="64" t="s">
        <v>104</v>
      </c>
      <c r="D2173" s="65">
        <v>60303</v>
      </c>
      <c r="E2173" s="66" t="s">
        <v>2330</v>
      </c>
      <c r="F2173" s="67" t="s">
        <v>795</v>
      </c>
      <c r="G2173" s="68">
        <v>78.849999999999994</v>
      </c>
      <c r="H2173" s="68">
        <v>1</v>
      </c>
      <c r="I2173" s="69">
        <v>78.849999999999994</v>
      </c>
      <c r="J2173" s="69">
        <v>8.11</v>
      </c>
      <c r="K2173" s="69">
        <v>2.37</v>
      </c>
      <c r="L2173" s="69">
        <v>826.34</v>
      </c>
      <c r="M2173" s="69">
        <v>826.34</v>
      </c>
      <c r="N2173" s="40"/>
    </row>
    <row r="2174" spans="1:14" x14ac:dyDescent="0.25">
      <c r="A2174" s="47" t="s">
        <v>5392</v>
      </c>
      <c r="B2174" s="63" t="s">
        <v>2984</v>
      </c>
      <c r="C2174" s="64" t="s">
        <v>104</v>
      </c>
      <c r="D2174" s="65">
        <v>60304</v>
      </c>
      <c r="E2174" s="66" t="s">
        <v>921</v>
      </c>
      <c r="F2174" s="67" t="s">
        <v>795</v>
      </c>
      <c r="G2174" s="68">
        <v>44.37</v>
      </c>
      <c r="H2174" s="68">
        <v>1</v>
      </c>
      <c r="I2174" s="69">
        <v>44.37</v>
      </c>
      <c r="J2174" s="69">
        <v>7.79</v>
      </c>
      <c r="K2174" s="69">
        <v>2.37</v>
      </c>
      <c r="L2174" s="69">
        <v>450.79</v>
      </c>
      <c r="M2174" s="69">
        <v>450.79</v>
      </c>
      <c r="N2174" s="40"/>
    </row>
    <row r="2175" spans="1:14" ht="24" x14ac:dyDescent="0.3">
      <c r="A2175" s="47" t="s">
        <v>5393</v>
      </c>
      <c r="B2175" s="63" t="s">
        <v>2985</v>
      </c>
      <c r="C2175" s="64" t="s">
        <v>170</v>
      </c>
      <c r="D2175" s="65">
        <v>92762</v>
      </c>
      <c r="E2175" s="70" t="s">
        <v>3190</v>
      </c>
      <c r="F2175" s="67" t="s">
        <v>795</v>
      </c>
      <c r="G2175" s="68">
        <v>55.97</v>
      </c>
      <c r="H2175" s="68">
        <v>1</v>
      </c>
      <c r="I2175" s="69">
        <v>55.97</v>
      </c>
      <c r="J2175" s="69">
        <v>8.68</v>
      </c>
      <c r="K2175" s="69">
        <v>0.9</v>
      </c>
      <c r="L2175" s="69">
        <v>536.19000000000005</v>
      </c>
      <c r="M2175" s="69">
        <v>536.19000000000005</v>
      </c>
      <c r="N2175" s="41"/>
    </row>
    <row r="2176" spans="1:14" x14ac:dyDescent="0.25">
      <c r="A2176" s="47" t="s">
        <v>5394</v>
      </c>
      <c r="B2176" s="72" t="s">
        <v>2986</v>
      </c>
      <c r="C2176" s="73"/>
      <c r="D2176" s="73"/>
      <c r="E2176" s="74" t="s">
        <v>907</v>
      </c>
      <c r="F2176" s="73"/>
      <c r="G2176" s="75"/>
      <c r="H2176" s="75"/>
      <c r="I2176" s="75"/>
      <c r="J2176" s="75"/>
      <c r="K2176" s="75"/>
      <c r="L2176" s="76">
        <v>75.06</v>
      </c>
      <c r="M2176" s="76">
        <v>75.06</v>
      </c>
      <c r="N2176" s="40"/>
    </row>
    <row r="2177" spans="1:14" x14ac:dyDescent="0.25">
      <c r="A2177" s="47" t="s">
        <v>5395</v>
      </c>
      <c r="B2177" s="63" t="s">
        <v>2987</v>
      </c>
      <c r="C2177" s="64" t="s">
        <v>104</v>
      </c>
      <c r="D2177" s="65">
        <v>60487</v>
      </c>
      <c r="E2177" s="66" t="s">
        <v>909</v>
      </c>
      <c r="F2177" s="67" t="s">
        <v>101</v>
      </c>
      <c r="G2177" s="68">
        <v>6</v>
      </c>
      <c r="H2177" s="68">
        <v>1</v>
      </c>
      <c r="I2177" s="69">
        <v>6</v>
      </c>
      <c r="J2177" s="69">
        <v>12.51</v>
      </c>
      <c r="K2177" s="69">
        <v>0</v>
      </c>
      <c r="L2177" s="69">
        <v>75.06</v>
      </c>
      <c r="M2177" s="69">
        <v>75.06</v>
      </c>
      <c r="N2177" s="40"/>
    </row>
    <row r="2178" spans="1:14" x14ac:dyDescent="0.25">
      <c r="A2178" s="47" t="s">
        <v>5396</v>
      </c>
      <c r="B2178" s="57" t="s">
        <v>2988</v>
      </c>
      <c r="C2178" s="60"/>
      <c r="D2178" s="60"/>
      <c r="E2178" s="59" t="s">
        <v>32</v>
      </c>
      <c r="F2178" s="60"/>
      <c r="G2178" s="61"/>
      <c r="H2178" s="61"/>
      <c r="I2178" s="61"/>
      <c r="J2178" s="61"/>
      <c r="K2178" s="61"/>
      <c r="L2178" s="62">
        <v>15417.320000000002</v>
      </c>
      <c r="M2178" s="62">
        <v>15417.320000000002</v>
      </c>
      <c r="N2178" s="40"/>
    </row>
    <row r="2179" spans="1:14" x14ac:dyDescent="0.25">
      <c r="A2179" s="47" t="s">
        <v>5397</v>
      </c>
      <c r="B2179" s="63" t="s">
        <v>2989</v>
      </c>
      <c r="C2179" s="64" t="s">
        <v>104</v>
      </c>
      <c r="D2179" s="65">
        <v>80903</v>
      </c>
      <c r="E2179" s="66" t="s">
        <v>1746</v>
      </c>
      <c r="F2179" s="67" t="s">
        <v>101</v>
      </c>
      <c r="G2179" s="68">
        <v>7</v>
      </c>
      <c r="H2179" s="68">
        <v>1</v>
      </c>
      <c r="I2179" s="69">
        <v>7</v>
      </c>
      <c r="J2179" s="69">
        <v>49.71</v>
      </c>
      <c r="K2179" s="69">
        <v>16</v>
      </c>
      <c r="L2179" s="69">
        <v>459.97</v>
      </c>
      <c r="M2179" s="69">
        <v>459.97</v>
      </c>
      <c r="N2179" s="40"/>
    </row>
    <row r="2180" spans="1:14" x14ac:dyDescent="0.25">
      <c r="A2180" s="47" t="s">
        <v>5398</v>
      </c>
      <c r="B2180" s="63" t="s">
        <v>2990</v>
      </c>
      <c r="C2180" s="64" t="s">
        <v>104</v>
      </c>
      <c r="D2180" s="65">
        <v>80905</v>
      </c>
      <c r="E2180" s="66" t="s">
        <v>2991</v>
      </c>
      <c r="F2180" s="67" t="s">
        <v>101</v>
      </c>
      <c r="G2180" s="68">
        <v>3</v>
      </c>
      <c r="H2180" s="68">
        <v>1</v>
      </c>
      <c r="I2180" s="69">
        <v>3</v>
      </c>
      <c r="J2180" s="69">
        <v>81.62</v>
      </c>
      <c r="K2180" s="69">
        <v>25.2</v>
      </c>
      <c r="L2180" s="69">
        <v>320.45999999999998</v>
      </c>
      <c r="M2180" s="69">
        <v>320.45999999999998</v>
      </c>
      <c r="N2180" s="40"/>
    </row>
    <row r="2181" spans="1:14" x14ac:dyDescent="0.25">
      <c r="A2181" s="47" t="s">
        <v>5399</v>
      </c>
      <c r="B2181" s="63" t="s">
        <v>2992</v>
      </c>
      <c r="C2181" s="64" t="s">
        <v>104</v>
      </c>
      <c r="D2181" s="65">
        <v>80911</v>
      </c>
      <c r="E2181" s="66" t="s">
        <v>2993</v>
      </c>
      <c r="F2181" s="67" t="s">
        <v>101</v>
      </c>
      <c r="G2181" s="68">
        <v>2</v>
      </c>
      <c r="H2181" s="68">
        <v>1</v>
      </c>
      <c r="I2181" s="69">
        <v>2</v>
      </c>
      <c r="J2181" s="69">
        <v>271.05</v>
      </c>
      <c r="K2181" s="69">
        <v>34.1</v>
      </c>
      <c r="L2181" s="69">
        <v>610.29999999999995</v>
      </c>
      <c r="M2181" s="69">
        <v>610.29999999999995</v>
      </c>
      <c r="N2181" s="40"/>
    </row>
    <row r="2182" spans="1:14" x14ac:dyDescent="0.25">
      <c r="A2182" s="47" t="s">
        <v>5400</v>
      </c>
      <c r="B2182" s="63" t="s">
        <v>2994</v>
      </c>
      <c r="C2182" s="64" t="s">
        <v>104</v>
      </c>
      <c r="D2182" s="65">
        <v>81004</v>
      </c>
      <c r="E2182" s="66" t="s">
        <v>1471</v>
      </c>
      <c r="F2182" s="67" t="s">
        <v>123</v>
      </c>
      <c r="G2182" s="68">
        <v>15</v>
      </c>
      <c r="H2182" s="68">
        <v>1</v>
      </c>
      <c r="I2182" s="69">
        <v>15</v>
      </c>
      <c r="J2182" s="69">
        <v>8.14</v>
      </c>
      <c r="K2182" s="69">
        <v>3.82</v>
      </c>
      <c r="L2182" s="69">
        <v>179.4</v>
      </c>
      <c r="M2182" s="69">
        <v>179.4</v>
      </c>
      <c r="N2182" s="40"/>
    </row>
    <row r="2183" spans="1:14" x14ac:dyDescent="0.25">
      <c r="A2183" s="47" t="s">
        <v>5401</v>
      </c>
      <c r="B2183" s="63" t="s">
        <v>2995</v>
      </c>
      <c r="C2183" s="64" t="s">
        <v>104</v>
      </c>
      <c r="D2183" s="65">
        <v>81006</v>
      </c>
      <c r="E2183" s="66" t="s">
        <v>1118</v>
      </c>
      <c r="F2183" s="67" t="s">
        <v>123</v>
      </c>
      <c r="G2183" s="68">
        <v>24</v>
      </c>
      <c r="H2183" s="68">
        <v>1</v>
      </c>
      <c r="I2183" s="69">
        <v>24</v>
      </c>
      <c r="J2183" s="69">
        <v>12.61</v>
      </c>
      <c r="K2183" s="69">
        <v>6.61</v>
      </c>
      <c r="L2183" s="69">
        <v>461.28</v>
      </c>
      <c r="M2183" s="69">
        <v>461.28</v>
      </c>
      <c r="N2183" s="40"/>
    </row>
    <row r="2184" spans="1:14" x14ac:dyDescent="0.25">
      <c r="A2184" s="47" t="s">
        <v>5402</v>
      </c>
      <c r="B2184" s="63" t="s">
        <v>2996</v>
      </c>
      <c r="C2184" s="64" t="s">
        <v>104</v>
      </c>
      <c r="D2184" s="65">
        <v>81009</v>
      </c>
      <c r="E2184" s="66" t="s">
        <v>2997</v>
      </c>
      <c r="F2184" s="67" t="s">
        <v>123</v>
      </c>
      <c r="G2184" s="68">
        <v>12</v>
      </c>
      <c r="H2184" s="68">
        <v>1</v>
      </c>
      <c r="I2184" s="69">
        <v>12</v>
      </c>
      <c r="J2184" s="69">
        <v>43.51</v>
      </c>
      <c r="K2184" s="69">
        <v>14.08</v>
      </c>
      <c r="L2184" s="69">
        <v>691.08</v>
      </c>
      <c r="M2184" s="69">
        <v>691.08</v>
      </c>
      <c r="N2184" s="40"/>
    </row>
    <row r="2185" spans="1:14" ht="36" x14ac:dyDescent="0.3">
      <c r="A2185" s="47" t="s">
        <v>5403</v>
      </c>
      <c r="B2185" s="63" t="s">
        <v>2998</v>
      </c>
      <c r="C2185" s="64" t="s">
        <v>170</v>
      </c>
      <c r="D2185" s="65">
        <v>94785</v>
      </c>
      <c r="E2185" s="66" t="s">
        <v>2999</v>
      </c>
      <c r="F2185" s="67" t="s">
        <v>101</v>
      </c>
      <c r="G2185" s="68">
        <v>1</v>
      </c>
      <c r="H2185" s="68">
        <v>1</v>
      </c>
      <c r="I2185" s="69">
        <v>1</v>
      </c>
      <c r="J2185" s="69">
        <v>15.82</v>
      </c>
      <c r="K2185" s="69">
        <v>6.7</v>
      </c>
      <c r="L2185" s="69">
        <v>22.52</v>
      </c>
      <c r="M2185" s="69">
        <v>22.52</v>
      </c>
      <c r="N2185" s="42"/>
    </row>
    <row r="2186" spans="1:14" x14ac:dyDescent="0.3">
      <c r="A2186" s="47" t="s">
        <v>5404</v>
      </c>
      <c r="B2186" s="63" t="s">
        <v>3000</v>
      </c>
      <c r="C2186" s="64" t="s">
        <v>104</v>
      </c>
      <c r="D2186" s="65">
        <v>81043</v>
      </c>
      <c r="E2186" s="66" t="s">
        <v>3001</v>
      </c>
      <c r="F2186" s="67" t="s">
        <v>101</v>
      </c>
      <c r="G2186" s="68">
        <v>1</v>
      </c>
      <c r="H2186" s="68">
        <v>1</v>
      </c>
      <c r="I2186" s="69">
        <v>1</v>
      </c>
      <c r="J2186" s="69">
        <v>41.78</v>
      </c>
      <c r="K2186" s="69">
        <v>4.1399999999999997</v>
      </c>
      <c r="L2186" s="69">
        <v>45.92</v>
      </c>
      <c r="M2186" s="69">
        <v>45.92</v>
      </c>
      <c r="N2186" s="41"/>
    </row>
    <row r="2187" spans="1:14" x14ac:dyDescent="0.25">
      <c r="A2187" s="47" t="s">
        <v>5405</v>
      </c>
      <c r="B2187" s="63" t="s">
        <v>3002</v>
      </c>
      <c r="C2187" s="64" t="s">
        <v>104</v>
      </c>
      <c r="D2187" s="65">
        <v>81067</v>
      </c>
      <c r="E2187" s="66" t="s">
        <v>1762</v>
      </c>
      <c r="F2187" s="67" t="s">
        <v>101</v>
      </c>
      <c r="G2187" s="68">
        <v>13</v>
      </c>
      <c r="H2187" s="68">
        <v>1</v>
      </c>
      <c r="I2187" s="69">
        <v>13</v>
      </c>
      <c r="J2187" s="69">
        <v>1.9</v>
      </c>
      <c r="K2187" s="69">
        <v>2.66</v>
      </c>
      <c r="L2187" s="69">
        <v>59.28</v>
      </c>
      <c r="M2187" s="69">
        <v>59.28</v>
      </c>
      <c r="N2187" s="40"/>
    </row>
    <row r="2188" spans="1:14" x14ac:dyDescent="0.3">
      <c r="A2188" s="47" t="s">
        <v>5406</v>
      </c>
      <c r="B2188" s="63" t="s">
        <v>3003</v>
      </c>
      <c r="C2188" s="64" t="s">
        <v>104</v>
      </c>
      <c r="D2188" s="65">
        <v>81069</v>
      </c>
      <c r="E2188" s="66" t="s">
        <v>1124</v>
      </c>
      <c r="F2188" s="67" t="s">
        <v>101</v>
      </c>
      <c r="G2188" s="68">
        <v>7</v>
      </c>
      <c r="H2188" s="68">
        <v>1</v>
      </c>
      <c r="I2188" s="69">
        <v>7</v>
      </c>
      <c r="J2188" s="69">
        <v>4.84</v>
      </c>
      <c r="K2188" s="69">
        <v>4.1399999999999997</v>
      </c>
      <c r="L2188" s="69">
        <v>62.86</v>
      </c>
      <c r="M2188" s="69">
        <v>62.86</v>
      </c>
      <c r="N2188" s="41"/>
    </row>
    <row r="2189" spans="1:14" x14ac:dyDescent="0.25">
      <c r="A2189" s="47" t="s">
        <v>5407</v>
      </c>
      <c r="B2189" s="63" t="s">
        <v>3004</v>
      </c>
      <c r="C2189" s="64" t="s">
        <v>104</v>
      </c>
      <c r="D2189" s="65">
        <v>81072</v>
      </c>
      <c r="E2189" s="66" t="s">
        <v>3005</v>
      </c>
      <c r="F2189" s="67" t="s">
        <v>101</v>
      </c>
      <c r="G2189" s="68">
        <v>4</v>
      </c>
      <c r="H2189" s="68">
        <v>1</v>
      </c>
      <c r="I2189" s="69">
        <v>4</v>
      </c>
      <c r="J2189" s="69">
        <v>22.82</v>
      </c>
      <c r="K2189" s="69">
        <v>5.48</v>
      </c>
      <c r="L2189" s="69">
        <v>113.2</v>
      </c>
      <c r="M2189" s="69">
        <v>113.2</v>
      </c>
      <c r="N2189" s="40"/>
    </row>
    <row r="2190" spans="1:14" ht="36" x14ac:dyDescent="0.3">
      <c r="A2190" s="47" t="s">
        <v>5408</v>
      </c>
      <c r="B2190" s="63" t="s">
        <v>3006</v>
      </c>
      <c r="C2190" s="64" t="s">
        <v>170</v>
      </c>
      <c r="D2190" s="65">
        <v>94790</v>
      </c>
      <c r="E2190" s="66" t="s">
        <v>3007</v>
      </c>
      <c r="F2190" s="67" t="s">
        <v>101</v>
      </c>
      <c r="G2190" s="68">
        <v>1</v>
      </c>
      <c r="H2190" s="68">
        <v>1</v>
      </c>
      <c r="I2190" s="69">
        <v>1</v>
      </c>
      <c r="J2190" s="69">
        <v>336.14</v>
      </c>
      <c r="K2190" s="69">
        <v>8.91</v>
      </c>
      <c r="L2190" s="69">
        <v>345.05</v>
      </c>
      <c r="M2190" s="69">
        <v>345.05</v>
      </c>
      <c r="N2190" s="42"/>
    </row>
    <row r="2191" spans="1:14" x14ac:dyDescent="0.25">
      <c r="A2191" s="47" t="s">
        <v>5409</v>
      </c>
      <c r="B2191" s="63" t="s">
        <v>3008</v>
      </c>
      <c r="C2191" s="64" t="s">
        <v>104</v>
      </c>
      <c r="D2191" s="65">
        <v>81103</v>
      </c>
      <c r="E2191" s="66" t="s">
        <v>3009</v>
      </c>
      <c r="F2191" s="67" t="s">
        <v>101</v>
      </c>
      <c r="G2191" s="68">
        <v>2</v>
      </c>
      <c r="H2191" s="68">
        <v>1</v>
      </c>
      <c r="I2191" s="69">
        <v>2</v>
      </c>
      <c r="J2191" s="69">
        <v>2.25</v>
      </c>
      <c r="K2191" s="69">
        <v>2.66</v>
      </c>
      <c r="L2191" s="69">
        <v>9.82</v>
      </c>
      <c r="M2191" s="69">
        <v>9.82</v>
      </c>
      <c r="N2191" s="40"/>
    </row>
    <row r="2192" spans="1:14" x14ac:dyDescent="0.25">
      <c r="A2192" s="47" t="s">
        <v>5410</v>
      </c>
      <c r="B2192" s="63" t="s">
        <v>3010</v>
      </c>
      <c r="C2192" s="64" t="s">
        <v>104</v>
      </c>
      <c r="D2192" s="65">
        <v>81105</v>
      </c>
      <c r="E2192" s="66" t="s">
        <v>2151</v>
      </c>
      <c r="F2192" s="67" t="s">
        <v>101</v>
      </c>
      <c r="G2192" s="68">
        <v>4</v>
      </c>
      <c r="H2192" s="68">
        <v>1</v>
      </c>
      <c r="I2192" s="69">
        <v>4</v>
      </c>
      <c r="J2192" s="69">
        <v>5.01</v>
      </c>
      <c r="K2192" s="69">
        <v>4.1399999999999997</v>
      </c>
      <c r="L2192" s="69">
        <v>36.6</v>
      </c>
      <c r="M2192" s="69">
        <v>36.6</v>
      </c>
      <c r="N2192" s="40"/>
    </row>
    <row r="2193" spans="1:14" x14ac:dyDescent="0.25">
      <c r="A2193" s="47" t="s">
        <v>5411</v>
      </c>
      <c r="B2193" s="63" t="s">
        <v>3011</v>
      </c>
      <c r="C2193" s="64" t="s">
        <v>104</v>
      </c>
      <c r="D2193" s="65">
        <v>81108</v>
      </c>
      <c r="E2193" s="66" t="s">
        <v>3012</v>
      </c>
      <c r="F2193" s="67" t="s">
        <v>101</v>
      </c>
      <c r="G2193" s="68">
        <v>3</v>
      </c>
      <c r="H2193" s="68">
        <v>1</v>
      </c>
      <c r="I2193" s="69">
        <v>3</v>
      </c>
      <c r="J2193" s="69">
        <v>31.57</v>
      </c>
      <c r="K2193" s="69">
        <v>5.48</v>
      </c>
      <c r="L2193" s="69">
        <v>111.15</v>
      </c>
      <c r="M2193" s="69">
        <v>111.15</v>
      </c>
      <c r="N2193" s="40"/>
    </row>
    <row r="2194" spans="1:14" x14ac:dyDescent="0.25">
      <c r="A2194" s="47" t="s">
        <v>5412</v>
      </c>
      <c r="B2194" s="63" t="s">
        <v>3013</v>
      </c>
      <c r="C2194" s="64" t="s">
        <v>104</v>
      </c>
      <c r="D2194" s="65">
        <v>81132</v>
      </c>
      <c r="E2194" s="66" t="s">
        <v>532</v>
      </c>
      <c r="F2194" s="67" t="s">
        <v>101</v>
      </c>
      <c r="G2194" s="68">
        <v>3</v>
      </c>
      <c r="H2194" s="68">
        <v>1</v>
      </c>
      <c r="I2194" s="69">
        <v>3</v>
      </c>
      <c r="J2194" s="69">
        <v>4.54</v>
      </c>
      <c r="K2194" s="69">
        <v>4.45</v>
      </c>
      <c r="L2194" s="69">
        <v>26.97</v>
      </c>
      <c r="M2194" s="69">
        <v>26.97</v>
      </c>
      <c r="N2194" s="40"/>
    </row>
    <row r="2195" spans="1:14" x14ac:dyDescent="0.25">
      <c r="A2195" s="47" t="s">
        <v>5413</v>
      </c>
      <c r="B2195" s="63" t="s">
        <v>3014</v>
      </c>
      <c r="C2195" s="64" t="s">
        <v>104</v>
      </c>
      <c r="D2195" s="65">
        <v>81322</v>
      </c>
      <c r="E2195" s="66" t="s">
        <v>552</v>
      </c>
      <c r="F2195" s="67" t="s">
        <v>101</v>
      </c>
      <c r="G2195" s="68">
        <v>5</v>
      </c>
      <c r="H2195" s="68">
        <v>1</v>
      </c>
      <c r="I2195" s="69">
        <v>5</v>
      </c>
      <c r="J2195" s="69">
        <v>1.8</v>
      </c>
      <c r="K2195" s="69">
        <v>5.33</v>
      </c>
      <c r="L2195" s="69">
        <v>35.65</v>
      </c>
      <c r="M2195" s="69">
        <v>35.65</v>
      </c>
      <c r="N2195" s="40"/>
    </row>
    <row r="2196" spans="1:14" x14ac:dyDescent="0.25">
      <c r="A2196" s="47" t="s">
        <v>5414</v>
      </c>
      <c r="B2196" s="63" t="s">
        <v>3015</v>
      </c>
      <c r="C2196" s="64" t="s">
        <v>104</v>
      </c>
      <c r="D2196" s="65">
        <v>81324</v>
      </c>
      <c r="E2196" s="66" t="s">
        <v>1134</v>
      </c>
      <c r="F2196" s="67" t="s">
        <v>101</v>
      </c>
      <c r="G2196" s="68">
        <v>4</v>
      </c>
      <c r="H2196" s="68">
        <v>1</v>
      </c>
      <c r="I2196" s="69">
        <v>4</v>
      </c>
      <c r="J2196" s="69">
        <v>4.84</v>
      </c>
      <c r="K2196" s="69">
        <v>8.2899999999999991</v>
      </c>
      <c r="L2196" s="69">
        <v>52.52</v>
      </c>
      <c r="M2196" s="69">
        <v>52.52</v>
      </c>
      <c r="N2196" s="40"/>
    </row>
    <row r="2197" spans="1:14" x14ac:dyDescent="0.25">
      <c r="A2197" s="47" t="s">
        <v>5415</v>
      </c>
      <c r="B2197" s="63" t="s">
        <v>3016</v>
      </c>
      <c r="C2197" s="64" t="s">
        <v>104</v>
      </c>
      <c r="D2197" s="65">
        <v>81327</v>
      </c>
      <c r="E2197" s="66" t="s">
        <v>3017</v>
      </c>
      <c r="F2197" s="67" t="s">
        <v>101</v>
      </c>
      <c r="G2197" s="68">
        <v>2</v>
      </c>
      <c r="H2197" s="68">
        <v>1</v>
      </c>
      <c r="I2197" s="69">
        <v>2</v>
      </c>
      <c r="J2197" s="69">
        <v>107.82</v>
      </c>
      <c r="K2197" s="69">
        <v>10.97</v>
      </c>
      <c r="L2197" s="69">
        <v>237.58</v>
      </c>
      <c r="M2197" s="69">
        <v>237.58</v>
      </c>
      <c r="N2197" s="40"/>
    </row>
    <row r="2198" spans="1:14" x14ac:dyDescent="0.25">
      <c r="A2198" s="47" t="s">
        <v>5416</v>
      </c>
      <c r="B2198" s="63" t="s">
        <v>3018</v>
      </c>
      <c r="C2198" s="64" t="s">
        <v>104</v>
      </c>
      <c r="D2198" s="65">
        <v>81403</v>
      </c>
      <c r="E2198" s="66" t="s">
        <v>563</v>
      </c>
      <c r="F2198" s="67" t="s">
        <v>101</v>
      </c>
      <c r="G2198" s="68">
        <v>1</v>
      </c>
      <c r="H2198" s="68">
        <v>1</v>
      </c>
      <c r="I2198" s="69">
        <v>1</v>
      </c>
      <c r="J2198" s="69">
        <v>3.74</v>
      </c>
      <c r="K2198" s="69">
        <v>5.62</v>
      </c>
      <c r="L2198" s="69">
        <v>9.36</v>
      </c>
      <c r="M2198" s="69">
        <v>9.36</v>
      </c>
      <c r="N2198" s="40"/>
    </row>
    <row r="2199" spans="1:14" x14ac:dyDescent="0.25">
      <c r="A2199" s="47" t="s">
        <v>5417</v>
      </c>
      <c r="B2199" s="63" t="s">
        <v>3019</v>
      </c>
      <c r="C2199" s="64" t="s">
        <v>104</v>
      </c>
      <c r="D2199" s="65">
        <v>81408</v>
      </c>
      <c r="E2199" s="66" t="s">
        <v>3020</v>
      </c>
      <c r="F2199" s="67" t="s">
        <v>101</v>
      </c>
      <c r="G2199" s="68">
        <v>1</v>
      </c>
      <c r="H2199" s="68">
        <v>1</v>
      </c>
      <c r="I2199" s="69">
        <v>1</v>
      </c>
      <c r="J2199" s="69">
        <v>71.319999999999993</v>
      </c>
      <c r="K2199" s="69">
        <v>13.34</v>
      </c>
      <c r="L2199" s="69">
        <v>84.66</v>
      </c>
      <c r="M2199" s="69">
        <v>84.66</v>
      </c>
      <c r="N2199" s="40"/>
    </row>
    <row r="2200" spans="1:14" x14ac:dyDescent="0.25">
      <c r="A2200" s="47" t="s">
        <v>5418</v>
      </c>
      <c r="B2200" s="63" t="s">
        <v>3021</v>
      </c>
      <c r="C2200" s="64" t="s">
        <v>104</v>
      </c>
      <c r="D2200" s="65">
        <v>81425</v>
      </c>
      <c r="E2200" s="66" t="s">
        <v>3022</v>
      </c>
      <c r="F2200" s="67" t="s">
        <v>101</v>
      </c>
      <c r="G2200" s="68">
        <v>1</v>
      </c>
      <c r="H2200" s="68">
        <v>1</v>
      </c>
      <c r="I2200" s="69">
        <v>1</v>
      </c>
      <c r="J2200" s="69">
        <v>13.15</v>
      </c>
      <c r="K2200" s="69">
        <v>8.89</v>
      </c>
      <c r="L2200" s="69">
        <v>22.04</v>
      </c>
      <c r="M2200" s="69">
        <v>22.04</v>
      </c>
      <c r="N2200" s="40"/>
    </row>
    <row r="2201" spans="1:14" x14ac:dyDescent="0.25">
      <c r="A2201" s="47" t="s">
        <v>5419</v>
      </c>
      <c r="B2201" s="63" t="s">
        <v>3023</v>
      </c>
      <c r="C2201" s="64" t="s">
        <v>104</v>
      </c>
      <c r="D2201" s="65">
        <v>81439</v>
      </c>
      <c r="E2201" s="66" t="s">
        <v>3024</v>
      </c>
      <c r="F2201" s="67" t="s">
        <v>101</v>
      </c>
      <c r="G2201" s="68">
        <v>1</v>
      </c>
      <c r="H2201" s="68">
        <v>1</v>
      </c>
      <c r="I2201" s="69">
        <v>1</v>
      </c>
      <c r="J2201" s="69">
        <v>9.41</v>
      </c>
      <c r="K2201" s="69">
        <v>5.92</v>
      </c>
      <c r="L2201" s="69">
        <v>15.33</v>
      </c>
      <c r="M2201" s="69">
        <v>15.33</v>
      </c>
      <c r="N2201" s="40"/>
    </row>
    <row r="2202" spans="1:14" x14ac:dyDescent="0.25">
      <c r="A2202" s="47" t="s">
        <v>5420</v>
      </c>
      <c r="B2202" s="63" t="s">
        <v>3025</v>
      </c>
      <c r="C2202" s="64" t="s">
        <v>104</v>
      </c>
      <c r="D2202" s="65">
        <v>81463</v>
      </c>
      <c r="E2202" s="66" t="s">
        <v>3026</v>
      </c>
      <c r="F2202" s="67" t="s">
        <v>101</v>
      </c>
      <c r="G2202" s="68">
        <v>1</v>
      </c>
      <c r="H2202" s="68">
        <v>1</v>
      </c>
      <c r="I2202" s="69">
        <v>1</v>
      </c>
      <c r="J2202" s="69">
        <v>14.99</v>
      </c>
      <c r="K2202" s="69">
        <v>2.66</v>
      </c>
      <c r="L2202" s="69">
        <v>17.649999999999999</v>
      </c>
      <c r="M2202" s="69">
        <v>17.649999999999999</v>
      </c>
      <c r="N2202" s="40"/>
    </row>
    <row r="2203" spans="1:14" x14ac:dyDescent="0.25">
      <c r="A2203" s="47" t="s">
        <v>5421</v>
      </c>
      <c r="B2203" s="63" t="s">
        <v>3027</v>
      </c>
      <c r="C2203" s="64" t="s">
        <v>104</v>
      </c>
      <c r="D2203" s="65">
        <v>81465</v>
      </c>
      <c r="E2203" s="66" t="s">
        <v>3028</v>
      </c>
      <c r="F2203" s="67" t="s">
        <v>101</v>
      </c>
      <c r="G2203" s="68">
        <v>1</v>
      </c>
      <c r="H2203" s="68">
        <v>1</v>
      </c>
      <c r="I2203" s="69">
        <v>1</v>
      </c>
      <c r="J2203" s="69">
        <v>21.93</v>
      </c>
      <c r="K2203" s="69">
        <v>4.1399999999999997</v>
      </c>
      <c r="L2203" s="69">
        <v>26.07</v>
      </c>
      <c r="M2203" s="69">
        <v>26.07</v>
      </c>
      <c r="N2203" s="40"/>
    </row>
    <row r="2204" spans="1:14" x14ac:dyDescent="0.25">
      <c r="A2204" s="47" t="s">
        <v>5422</v>
      </c>
      <c r="B2204" s="63" t="s">
        <v>3029</v>
      </c>
      <c r="C2204" s="64" t="s">
        <v>104</v>
      </c>
      <c r="D2204" s="65">
        <v>81890</v>
      </c>
      <c r="E2204" s="66" t="s">
        <v>3030</v>
      </c>
      <c r="F2204" s="67" t="s">
        <v>101</v>
      </c>
      <c r="G2204" s="68">
        <v>1</v>
      </c>
      <c r="H2204" s="68">
        <v>1</v>
      </c>
      <c r="I2204" s="69">
        <v>1</v>
      </c>
      <c r="J2204" s="69">
        <v>199.97</v>
      </c>
      <c r="K2204" s="69">
        <v>11.85</v>
      </c>
      <c r="L2204" s="69">
        <v>211.82</v>
      </c>
      <c r="M2204" s="69">
        <v>211.82</v>
      </c>
      <c r="N2204" s="40"/>
    </row>
    <row r="2205" spans="1:14" x14ac:dyDescent="0.25">
      <c r="A2205" s="47" t="s">
        <v>5423</v>
      </c>
      <c r="B2205" s="63" t="s">
        <v>3031</v>
      </c>
      <c r="C2205" s="64" t="s">
        <v>104</v>
      </c>
      <c r="D2205" s="65">
        <v>82375</v>
      </c>
      <c r="E2205" s="66" t="s">
        <v>3032</v>
      </c>
      <c r="F2205" s="67" t="s">
        <v>123</v>
      </c>
      <c r="G2205" s="68">
        <v>18</v>
      </c>
      <c r="H2205" s="68">
        <v>1</v>
      </c>
      <c r="I2205" s="69">
        <v>18</v>
      </c>
      <c r="J2205" s="69">
        <v>35.46</v>
      </c>
      <c r="K2205" s="69">
        <v>9.77</v>
      </c>
      <c r="L2205" s="69">
        <v>814.14</v>
      </c>
      <c r="M2205" s="69">
        <v>814.14</v>
      </c>
      <c r="N2205" s="40"/>
    </row>
    <row r="2206" spans="1:14" ht="36" x14ac:dyDescent="0.3">
      <c r="A2206" s="47" t="s">
        <v>5424</v>
      </c>
      <c r="B2206" s="63" t="s">
        <v>3033</v>
      </c>
      <c r="C2206" s="64" t="s">
        <v>170</v>
      </c>
      <c r="D2206" s="65">
        <v>92364</v>
      </c>
      <c r="E2206" s="66" t="s">
        <v>3034</v>
      </c>
      <c r="F2206" s="67" t="s">
        <v>123</v>
      </c>
      <c r="G2206" s="68">
        <v>27</v>
      </c>
      <c r="H2206" s="68">
        <v>1</v>
      </c>
      <c r="I2206" s="69">
        <v>27</v>
      </c>
      <c r="J2206" s="69">
        <v>44.74</v>
      </c>
      <c r="K2206" s="69">
        <v>5.15</v>
      </c>
      <c r="L2206" s="69">
        <v>1347.03</v>
      </c>
      <c r="M2206" s="69">
        <v>1347.03</v>
      </c>
      <c r="N2206" s="41"/>
    </row>
    <row r="2207" spans="1:14" x14ac:dyDescent="0.25">
      <c r="A2207" s="47" t="s">
        <v>5425</v>
      </c>
      <c r="B2207" s="63" t="s">
        <v>3035</v>
      </c>
      <c r="C2207" s="64" t="s">
        <v>104</v>
      </c>
      <c r="D2207" s="65">
        <v>85082</v>
      </c>
      <c r="E2207" s="66" t="s">
        <v>3036</v>
      </c>
      <c r="F2207" s="67" t="s">
        <v>101</v>
      </c>
      <c r="G2207" s="68">
        <v>1</v>
      </c>
      <c r="H2207" s="68">
        <v>1</v>
      </c>
      <c r="I2207" s="69">
        <v>1</v>
      </c>
      <c r="J2207" s="69">
        <v>116.07</v>
      </c>
      <c r="K2207" s="69">
        <v>16</v>
      </c>
      <c r="L2207" s="69">
        <v>132.07</v>
      </c>
      <c r="M2207" s="69">
        <v>132.07</v>
      </c>
      <c r="N2207" s="40"/>
    </row>
    <row r="2208" spans="1:14" x14ac:dyDescent="0.25">
      <c r="A2208" s="47" t="s">
        <v>5426</v>
      </c>
      <c r="B2208" s="63" t="s">
        <v>3037</v>
      </c>
      <c r="C2208" s="64" t="s">
        <v>104</v>
      </c>
      <c r="D2208" s="65">
        <v>85076</v>
      </c>
      <c r="E2208" s="66" t="s">
        <v>3038</v>
      </c>
      <c r="F2208" s="67" t="s">
        <v>101</v>
      </c>
      <c r="G2208" s="68">
        <v>1</v>
      </c>
      <c r="H2208" s="68">
        <v>1</v>
      </c>
      <c r="I2208" s="69">
        <v>1</v>
      </c>
      <c r="J2208" s="69">
        <v>78.680000000000007</v>
      </c>
      <c r="K2208" s="69">
        <v>16</v>
      </c>
      <c r="L2208" s="69">
        <v>94.68</v>
      </c>
      <c r="M2208" s="69">
        <v>94.68</v>
      </c>
      <c r="N2208" s="40"/>
    </row>
    <row r="2209" spans="1:14" x14ac:dyDescent="0.25">
      <c r="A2209" s="47" t="s">
        <v>5427</v>
      </c>
      <c r="B2209" s="63" t="s">
        <v>3039</v>
      </c>
      <c r="C2209" s="64" t="s">
        <v>104</v>
      </c>
      <c r="D2209" s="65">
        <v>85080</v>
      </c>
      <c r="E2209" s="66" t="s">
        <v>3040</v>
      </c>
      <c r="F2209" s="67" t="s">
        <v>101</v>
      </c>
      <c r="G2209" s="68">
        <v>4</v>
      </c>
      <c r="H2209" s="68">
        <v>1</v>
      </c>
      <c r="I2209" s="69">
        <v>4</v>
      </c>
      <c r="J2209" s="69">
        <v>57.74</v>
      </c>
      <c r="K2209" s="69">
        <v>16</v>
      </c>
      <c r="L2209" s="69">
        <v>294.95999999999998</v>
      </c>
      <c r="M2209" s="69">
        <v>294.95999999999998</v>
      </c>
      <c r="N2209" s="40"/>
    </row>
    <row r="2210" spans="1:14" ht="24" x14ac:dyDescent="0.3">
      <c r="A2210" s="47" t="s">
        <v>5428</v>
      </c>
      <c r="B2210" s="63" t="s">
        <v>3041</v>
      </c>
      <c r="C2210" s="64" t="s">
        <v>170</v>
      </c>
      <c r="D2210" s="65">
        <v>92369</v>
      </c>
      <c r="E2210" s="66" t="s">
        <v>3042</v>
      </c>
      <c r="F2210" s="67" t="s">
        <v>101</v>
      </c>
      <c r="G2210" s="68">
        <v>7</v>
      </c>
      <c r="H2210" s="68">
        <v>1</v>
      </c>
      <c r="I2210" s="69">
        <v>7</v>
      </c>
      <c r="J2210" s="69">
        <v>14.71</v>
      </c>
      <c r="K2210" s="69">
        <v>14.23</v>
      </c>
      <c r="L2210" s="69">
        <v>202.58</v>
      </c>
      <c r="M2210" s="69">
        <v>202.58</v>
      </c>
      <c r="N2210" s="41"/>
    </row>
    <row r="2211" spans="1:14" ht="24" x14ac:dyDescent="0.3">
      <c r="A2211" s="47" t="s">
        <v>5429</v>
      </c>
      <c r="B2211" s="63" t="s">
        <v>3043</v>
      </c>
      <c r="C2211" s="64" t="s">
        <v>170</v>
      </c>
      <c r="D2211" s="65">
        <v>92681</v>
      </c>
      <c r="E2211" s="66" t="s">
        <v>3044</v>
      </c>
      <c r="F2211" s="67" t="s">
        <v>101</v>
      </c>
      <c r="G2211" s="68">
        <v>5</v>
      </c>
      <c r="H2211" s="68">
        <v>1</v>
      </c>
      <c r="I2211" s="69">
        <v>5</v>
      </c>
      <c r="J2211" s="69">
        <v>24.65</v>
      </c>
      <c r="K2211" s="69">
        <v>17.440000000000001</v>
      </c>
      <c r="L2211" s="69">
        <v>210.45</v>
      </c>
      <c r="M2211" s="69">
        <v>210.45</v>
      </c>
      <c r="N2211" s="41"/>
    </row>
    <row r="2212" spans="1:14" x14ac:dyDescent="0.25">
      <c r="A2212" s="47" t="s">
        <v>5430</v>
      </c>
      <c r="B2212" s="63" t="s">
        <v>3045</v>
      </c>
      <c r="C2212" s="64" t="s">
        <v>104</v>
      </c>
      <c r="D2212" s="65">
        <v>85061</v>
      </c>
      <c r="E2212" s="66" t="s">
        <v>3046</v>
      </c>
      <c r="F2212" s="67" t="s">
        <v>101</v>
      </c>
      <c r="G2212" s="68">
        <v>2</v>
      </c>
      <c r="H2212" s="68">
        <v>1</v>
      </c>
      <c r="I2212" s="69">
        <v>2</v>
      </c>
      <c r="J2212" s="69">
        <v>13.42</v>
      </c>
      <c r="K2212" s="69">
        <v>11.85</v>
      </c>
      <c r="L2212" s="69">
        <v>50.54</v>
      </c>
      <c r="M2212" s="69">
        <v>50.54</v>
      </c>
      <c r="N2212" s="40"/>
    </row>
    <row r="2213" spans="1:14" ht="36" x14ac:dyDescent="0.3">
      <c r="A2213" s="47" t="s">
        <v>5431</v>
      </c>
      <c r="B2213" s="63" t="s">
        <v>3047</v>
      </c>
      <c r="C2213" s="64" t="s">
        <v>170</v>
      </c>
      <c r="D2213" s="65">
        <v>94473</v>
      </c>
      <c r="E2213" s="66" t="s">
        <v>3048</v>
      </c>
      <c r="F2213" s="67" t="s">
        <v>101</v>
      </c>
      <c r="G2213" s="68">
        <v>2</v>
      </c>
      <c r="H2213" s="68">
        <v>1</v>
      </c>
      <c r="I2213" s="69">
        <v>2</v>
      </c>
      <c r="J2213" s="69">
        <v>84.56</v>
      </c>
      <c r="K2213" s="69">
        <v>15.14</v>
      </c>
      <c r="L2213" s="69">
        <v>199.4</v>
      </c>
      <c r="M2213" s="69">
        <v>199.4</v>
      </c>
      <c r="N2213" s="42"/>
    </row>
    <row r="2214" spans="1:14" x14ac:dyDescent="0.25">
      <c r="A2214" s="47" t="s">
        <v>5432</v>
      </c>
      <c r="B2214" s="63" t="s">
        <v>3049</v>
      </c>
      <c r="C2214" s="64" t="s">
        <v>270</v>
      </c>
      <c r="D2214" s="77" t="s">
        <v>3050</v>
      </c>
      <c r="E2214" s="66" t="s">
        <v>3051</v>
      </c>
      <c r="F2214" s="67" t="s">
        <v>101</v>
      </c>
      <c r="G2214" s="68">
        <v>4</v>
      </c>
      <c r="H2214" s="68">
        <v>1</v>
      </c>
      <c r="I2214" s="69">
        <v>4</v>
      </c>
      <c r="J2214" s="69">
        <v>22.13</v>
      </c>
      <c r="K2214" s="69">
        <v>27.27</v>
      </c>
      <c r="L2214" s="69">
        <v>197.6</v>
      </c>
      <c r="M2214" s="69">
        <v>197.6</v>
      </c>
      <c r="N2214" s="40"/>
    </row>
    <row r="2215" spans="1:14" ht="24" x14ac:dyDescent="0.3">
      <c r="A2215" s="47" t="s">
        <v>5433</v>
      </c>
      <c r="B2215" s="63" t="s">
        <v>3052</v>
      </c>
      <c r="C2215" s="64" t="s">
        <v>170</v>
      </c>
      <c r="D2215" s="65">
        <v>92893</v>
      </c>
      <c r="E2215" s="66" t="s">
        <v>3053</v>
      </c>
      <c r="F2215" s="67" t="s">
        <v>101</v>
      </c>
      <c r="G2215" s="68">
        <v>2</v>
      </c>
      <c r="H2215" s="68">
        <v>1</v>
      </c>
      <c r="I2215" s="69">
        <v>2</v>
      </c>
      <c r="J2215" s="69">
        <v>53.79</v>
      </c>
      <c r="K2215" s="69">
        <v>15.46</v>
      </c>
      <c r="L2215" s="69">
        <v>138.5</v>
      </c>
      <c r="M2215" s="69">
        <v>138.5</v>
      </c>
      <c r="N2215" s="41"/>
    </row>
    <row r="2216" spans="1:14" x14ac:dyDescent="0.25">
      <c r="A2216" s="47" t="s">
        <v>5434</v>
      </c>
      <c r="B2216" s="63" t="s">
        <v>3054</v>
      </c>
      <c r="C2216" s="64" t="s">
        <v>270</v>
      </c>
      <c r="D2216" s="77" t="s">
        <v>3055</v>
      </c>
      <c r="E2216" s="66" t="s">
        <v>3056</v>
      </c>
      <c r="F2216" s="67" t="s">
        <v>101</v>
      </c>
      <c r="G2216" s="68">
        <v>2</v>
      </c>
      <c r="H2216" s="68">
        <v>1</v>
      </c>
      <c r="I2216" s="69">
        <v>2</v>
      </c>
      <c r="J2216" s="69">
        <v>58.63</v>
      </c>
      <c r="K2216" s="69">
        <v>16.3</v>
      </c>
      <c r="L2216" s="69">
        <v>149.86000000000001</v>
      </c>
      <c r="M2216" s="69">
        <v>149.86000000000001</v>
      </c>
      <c r="N2216" s="40"/>
    </row>
    <row r="2217" spans="1:14" x14ac:dyDescent="0.25">
      <c r="A2217" s="47" t="s">
        <v>5435</v>
      </c>
      <c r="B2217" s="63" t="s">
        <v>3057</v>
      </c>
      <c r="C2217" s="64" t="s">
        <v>270</v>
      </c>
      <c r="D2217" s="77" t="s">
        <v>3058</v>
      </c>
      <c r="E2217" s="66" t="s">
        <v>3059</v>
      </c>
      <c r="F2217" s="67" t="s">
        <v>101</v>
      </c>
      <c r="G2217" s="68">
        <v>2</v>
      </c>
      <c r="H2217" s="68">
        <v>1</v>
      </c>
      <c r="I2217" s="69">
        <v>2</v>
      </c>
      <c r="J2217" s="69">
        <v>29.88</v>
      </c>
      <c r="K2217" s="69">
        <v>11.85</v>
      </c>
      <c r="L2217" s="69">
        <v>83.46</v>
      </c>
      <c r="M2217" s="69">
        <v>83.46</v>
      </c>
      <c r="N2217" s="40"/>
    </row>
    <row r="2218" spans="1:14" x14ac:dyDescent="0.25">
      <c r="A2218" s="47" t="s">
        <v>5436</v>
      </c>
      <c r="B2218" s="63" t="s">
        <v>3060</v>
      </c>
      <c r="C2218" s="64" t="s">
        <v>270</v>
      </c>
      <c r="D2218" s="77" t="s">
        <v>3061</v>
      </c>
      <c r="E2218" s="66" t="s">
        <v>3062</v>
      </c>
      <c r="F2218" s="67" t="s">
        <v>101</v>
      </c>
      <c r="G2218" s="68">
        <v>2</v>
      </c>
      <c r="H2218" s="68">
        <v>1</v>
      </c>
      <c r="I2218" s="69">
        <v>2</v>
      </c>
      <c r="J2218" s="69">
        <v>11.73</v>
      </c>
      <c r="K2218" s="69">
        <v>9.85</v>
      </c>
      <c r="L2218" s="69">
        <v>43.16</v>
      </c>
      <c r="M2218" s="69">
        <v>43.16</v>
      </c>
      <c r="N2218" s="40"/>
    </row>
    <row r="2219" spans="1:14" x14ac:dyDescent="0.25">
      <c r="A2219" s="47" t="s">
        <v>5437</v>
      </c>
      <c r="B2219" s="63" t="s">
        <v>3063</v>
      </c>
      <c r="C2219" s="64" t="s">
        <v>270</v>
      </c>
      <c r="D2219" s="77" t="s">
        <v>3064</v>
      </c>
      <c r="E2219" s="66" t="s">
        <v>3065</v>
      </c>
      <c r="F2219" s="67" t="s">
        <v>101</v>
      </c>
      <c r="G2219" s="68">
        <v>4</v>
      </c>
      <c r="H2219" s="68">
        <v>1</v>
      </c>
      <c r="I2219" s="69">
        <v>4</v>
      </c>
      <c r="J2219" s="69">
        <v>14.33</v>
      </c>
      <c r="K2219" s="69">
        <v>7.41</v>
      </c>
      <c r="L2219" s="69">
        <v>86.96</v>
      </c>
      <c r="M2219" s="69">
        <v>86.96</v>
      </c>
      <c r="N2219" s="40"/>
    </row>
    <row r="2220" spans="1:14" ht="24" x14ac:dyDescent="0.3">
      <c r="A2220" s="47" t="s">
        <v>5438</v>
      </c>
      <c r="B2220" s="63" t="s">
        <v>3066</v>
      </c>
      <c r="C2220" s="64" t="s">
        <v>270</v>
      </c>
      <c r="D2220" s="77" t="s">
        <v>3067</v>
      </c>
      <c r="E2220" s="70" t="s">
        <v>3228</v>
      </c>
      <c r="F2220" s="67" t="s">
        <v>123</v>
      </c>
      <c r="G2220" s="68">
        <v>2</v>
      </c>
      <c r="H2220" s="68">
        <v>1</v>
      </c>
      <c r="I2220" s="69">
        <v>2</v>
      </c>
      <c r="J2220" s="69">
        <v>13.71</v>
      </c>
      <c r="K2220" s="69">
        <v>11.85</v>
      </c>
      <c r="L2220" s="69">
        <v>51.12</v>
      </c>
      <c r="M2220" s="69">
        <v>51.12</v>
      </c>
      <c r="N2220" s="41"/>
    </row>
    <row r="2221" spans="1:14" ht="24" x14ac:dyDescent="0.3">
      <c r="A2221" s="47" t="s">
        <v>5439</v>
      </c>
      <c r="B2221" s="63" t="s">
        <v>3068</v>
      </c>
      <c r="C2221" s="64" t="s">
        <v>270</v>
      </c>
      <c r="D2221" s="77" t="s">
        <v>3069</v>
      </c>
      <c r="E2221" s="70" t="s">
        <v>3229</v>
      </c>
      <c r="F2221" s="67" t="s">
        <v>101</v>
      </c>
      <c r="G2221" s="68">
        <v>1</v>
      </c>
      <c r="H2221" s="68">
        <v>1</v>
      </c>
      <c r="I2221" s="69">
        <v>1</v>
      </c>
      <c r="J2221" s="69">
        <v>1405.89</v>
      </c>
      <c r="K2221" s="69">
        <v>237.2</v>
      </c>
      <c r="L2221" s="69">
        <v>1643.09</v>
      </c>
      <c r="M2221" s="69">
        <v>1643.09</v>
      </c>
      <c r="N2221" s="41"/>
    </row>
    <row r="2222" spans="1:14" x14ac:dyDescent="0.3">
      <c r="A2222" s="47" t="s">
        <v>5440</v>
      </c>
      <c r="B2222" s="63" t="s">
        <v>3070</v>
      </c>
      <c r="C2222" s="64" t="s">
        <v>270</v>
      </c>
      <c r="D2222" s="77" t="s">
        <v>3071</v>
      </c>
      <c r="E2222" s="66" t="s">
        <v>3072</v>
      </c>
      <c r="F2222" s="67" t="s">
        <v>101</v>
      </c>
      <c r="G2222" s="68">
        <v>2</v>
      </c>
      <c r="H2222" s="68">
        <v>1</v>
      </c>
      <c r="I2222" s="69">
        <v>2</v>
      </c>
      <c r="J2222" s="69">
        <v>2467.39</v>
      </c>
      <c r="K2222" s="69">
        <v>237.2</v>
      </c>
      <c r="L2222" s="69">
        <v>5409.18</v>
      </c>
      <c r="M2222" s="69">
        <v>5409.18</v>
      </c>
      <c r="N2222" s="41"/>
    </row>
    <row r="2223" spans="1:14" x14ac:dyDescent="0.25">
      <c r="A2223" s="47" t="s">
        <v>5441</v>
      </c>
      <c r="B2223" s="57" t="s">
        <v>3073</v>
      </c>
      <c r="C2223" s="60"/>
      <c r="D2223" s="60"/>
      <c r="E2223" s="59" t="s">
        <v>36</v>
      </c>
      <c r="F2223" s="60"/>
      <c r="G2223" s="61"/>
      <c r="H2223" s="61"/>
      <c r="I2223" s="61"/>
      <c r="J2223" s="61"/>
      <c r="K2223" s="61"/>
      <c r="L2223" s="62">
        <v>3252.18</v>
      </c>
      <c r="M2223" s="62">
        <v>3252.18</v>
      </c>
      <c r="N2223" s="40"/>
    </row>
    <row r="2224" spans="1:14" ht="24" x14ac:dyDescent="0.3">
      <c r="A2224" s="47" t="s">
        <v>5442</v>
      </c>
      <c r="B2224" s="63" t="s">
        <v>3074</v>
      </c>
      <c r="C2224" s="64" t="s">
        <v>104</v>
      </c>
      <c r="D2224" s="65">
        <v>100160</v>
      </c>
      <c r="E2224" s="70" t="s">
        <v>3215</v>
      </c>
      <c r="F2224" s="67" t="s">
        <v>106</v>
      </c>
      <c r="G2224" s="68">
        <v>77.989999999999995</v>
      </c>
      <c r="H2224" s="68">
        <v>1</v>
      </c>
      <c r="I2224" s="69">
        <v>77.989999999999995</v>
      </c>
      <c r="J2224" s="69">
        <v>19.62</v>
      </c>
      <c r="K2224" s="69">
        <v>22.08</v>
      </c>
      <c r="L2224" s="69">
        <v>3252.18</v>
      </c>
      <c r="M2224" s="69">
        <v>3252.18</v>
      </c>
      <c r="N2224" s="41"/>
    </row>
    <row r="2225" spans="1:14" x14ac:dyDescent="0.25">
      <c r="A2225" s="47" t="s">
        <v>5443</v>
      </c>
      <c r="B2225" s="57" t="s">
        <v>3075</v>
      </c>
      <c r="C2225" s="60"/>
      <c r="D2225" s="60"/>
      <c r="E2225" s="59" t="s">
        <v>38</v>
      </c>
      <c r="F2225" s="60"/>
      <c r="G2225" s="61"/>
      <c r="H2225" s="61"/>
      <c r="I2225" s="61"/>
      <c r="J2225" s="61"/>
      <c r="K2225" s="61"/>
      <c r="L2225" s="62">
        <v>1615.5</v>
      </c>
      <c r="M2225" s="62">
        <v>1615.5</v>
      </c>
      <c r="N2225" s="40"/>
    </row>
    <row r="2226" spans="1:14" x14ac:dyDescent="0.25">
      <c r="A2226" s="47" t="s">
        <v>5444</v>
      </c>
      <c r="B2226" s="63" t="s">
        <v>3076</v>
      </c>
      <c r="C2226" s="64" t="s">
        <v>104</v>
      </c>
      <c r="D2226" s="65">
        <v>120101</v>
      </c>
      <c r="E2226" s="66" t="s">
        <v>3077</v>
      </c>
      <c r="F2226" s="67" t="s">
        <v>106</v>
      </c>
      <c r="G2226" s="68">
        <v>6.71</v>
      </c>
      <c r="H2226" s="68">
        <v>1</v>
      </c>
      <c r="I2226" s="69">
        <v>6.71</v>
      </c>
      <c r="J2226" s="69">
        <v>10.119999999999999</v>
      </c>
      <c r="K2226" s="69">
        <v>7.94</v>
      </c>
      <c r="L2226" s="69">
        <v>121.18</v>
      </c>
      <c r="M2226" s="69">
        <v>121.18</v>
      </c>
      <c r="N2226" s="40"/>
    </row>
    <row r="2227" spans="1:14" x14ac:dyDescent="0.25">
      <c r="A2227" s="47" t="s">
        <v>5445</v>
      </c>
      <c r="B2227" s="63" t="s">
        <v>3078</v>
      </c>
      <c r="C2227" s="64" t="s">
        <v>104</v>
      </c>
      <c r="D2227" s="65">
        <v>120107</v>
      </c>
      <c r="E2227" s="66" t="s">
        <v>3079</v>
      </c>
      <c r="F2227" s="67" t="s">
        <v>106</v>
      </c>
      <c r="G2227" s="68">
        <v>6.71</v>
      </c>
      <c r="H2227" s="68">
        <v>1</v>
      </c>
      <c r="I2227" s="69">
        <v>6.71</v>
      </c>
      <c r="J2227" s="69">
        <v>61.64</v>
      </c>
      <c r="K2227" s="69">
        <v>19.07</v>
      </c>
      <c r="L2227" s="69">
        <v>541.55999999999995</v>
      </c>
      <c r="M2227" s="69">
        <v>541.55999999999995</v>
      </c>
      <c r="N2227" s="40"/>
    </row>
    <row r="2228" spans="1:14" x14ac:dyDescent="0.25">
      <c r="A2228" s="47" t="s">
        <v>5446</v>
      </c>
      <c r="B2228" s="63" t="s">
        <v>3080</v>
      </c>
      <c r="C2228" s="64" t="s">
        <v>104</v>
      </c>
      <c r="D2228" s="65">
        <v>120207</v>
      </c>
      <c r="E2228" s="66" t="s">
        <v>3081</v>
      </c>
      <c r="F2228" s="67" t="s">
        <v>106</v>
      </c>
      <c r="G2228" s="68">
        <v>6.71</v>
      </c>
      <c r="H2228" s="68">
        <v>1</v>
      </c>
      <c r="I2228" s="69">
        <v>6.71</v>
      </c>
      <c r="J2228" s="69">
        <v>8.82</v>
      </c>
      <c r="K2228" s="69">
        <v>7.94</v>
      </c>
      <c r="L2228" s="69">
        <v>112.45</v>
      </c>
      <c r="M2228" s="69">
        <v>112.45</v>
      </c>
      <c r="N2228" s="40"/>
    </row>
    <row r="2229" spans="1:14" x14ac:dyDescent="0.25">
      <c r="A2229" s="47" t="s">
        <v>5447</v>
      </c>
      <c r="B2229" s="63" t="s">
        <v>3082</v>
      </c>
      <c r="C2229" s="64" t="s">
        <v>104</v>
      </c>
      <c r="D2229" s="65">
        <v>120209</v>
      </c>
      <c r="E2229" s="66" t="s">
        <v>3083</v>
      </c>
      <c r="F2229" s="67" t="s">
        <v>106</v>
      </c>
      <c r="G2229" s="68">
        <v>32.74</v>
      </c>
      <c r="H2229" s="68">
        <v>1</v>
      </c>
      <c r="I2229" s="69">
        <v>32.74</v>
      </c>
      <c r="J2229" s="69">
        <v>10.039999999999999</v>
      </c>
      <c r="K2229" s="69">
        <v>10.71</v>
      </c>
      <c r="L2229" s="69">
        <v>679.35</v>
      </c>
      <c r="M2229" s="69">
        <v>679.35</v>
      </c>
      <c r="N2229" s="40"/>
    </row>
    <row r="2230" spans="1:14" x14ac:dyDescent="0.25">
      <c r="A2230" s="47" t="s">
        <v>5448</v>
      </c>
      <c r="B2230" s="63" t="s">
        <v>3084</v>
      </c>
      <c r="C2230" s="64" t="s">
        <v>104</v>
      </c>
      <c r="D2230" s="65">
        <v>120902</v>
      </c>
      <c r="E2230" s="66" t="s">
        <v>1195</v>
      </c>
      <c r="F2230" s="67" t="s">
        <v>106</v>
      </c>
      <c r="G2230" s="68">
        <v>5.72</v>
      </c>
      <c r="H2230" s="68">
        <v>1</v>
      </c>
      <c r="I2230" s="69">
        <v>5.72</v>
      </c>
      <c r="J2230" s="69">
        <v>10.95</v>
      </c>
      <c r="K2230" s="69">
        <v>17.190000000000001</v>
      </c>
      <c r="L2230" s="69">
        <v>160.96</v>
      </c>
      <c r="M2230" s="69">
        <v>160.96</v>
      </c>
      <c r="N2230" s="40"/>
    </row>
    <row r="2231" spans="1:14" x14ac:dyDescent="0.25">
      <c r="A2231" s="47" t="s">
        <v>5449</v>
      </c>
      <c r="B2231" s="57" t="s">
        <v>3085</v>
      </c>
      <c r="C2231" s="60"/>
      <c r="D2231" s="60"/>
      <c r="E2231" s="59" t="s">
        <v>44</v>
      </c>
      <c r="F2231" s="60"/>
      <c r="G2231" s="61"/>
      <c r="H2231" s="61"/>
      <c r="I2231" s="61"/>
      <c r="J2231" s="61"/>
      <c r="K2231" s="61"/>
      <c r="L2231" s="62">
        <v>10608.75</v>
      </c>
      <c r="M2231" s="62">
        <v>10608.75</v>
      </c>
      <c r="N2231" s="40"/>
    </row>
    <row r="2232" spans="1:14" ht="24" x14ac:dyDescent="0.3">
      <c r="A2232" s="47" t="s">
        <v>5450</v>
      </c>
      <c r="B2232" s="63" t="s">
        <v>3086</v>
      </c>
      <c r="C2232" s="64" t="s">
        <v>104</v>
      </c>
      <c r="D2232" s="65">
        <v>180710</v>
      </c>
      <c r="E2232" s="66" t="s">
        <v>3087</v>
      </c>
      <c r="F2232" s="67" t="s">
        <v>106</v>
      </c>
      <c r="G2232" s="68">
        <v>0.42</v>
      </c>
      <c r="H2232" s="68">
        <v>1</v>
      </c>
      <c r="I2232" s="69">
        <v>0.42</v>
      </c>
      <c r="J2232" s="69">
        <v>298.8</v>
      </c>
      <c r="K2232" s="69">
        <v>5.36</v>
      </c>
      <c r="L2232" s="69">
        <v>127.74</v>
      </c>
      <c r="M2232" s="69">
        <v>127.74</v>
      </c>
      <c r="N2232" s="41"/>
    </row>
    <row r="2233" spans="1:14" x14ac:dyDescent="0.25">
      <c r="A2233" s="47" t="s">
        <v>5451</v>
      </c>
      <c r="B2233" s="63" t="s">
        <v>3088</v>
      </c>
      <c r="C2233" s="64" t="s">
        <v>104</v>
      </c>
      <c r="D2233" s="65">
        <v>180504</v>
      </c>
      <c r="E2233" s="66" t="s">
        <v>458</v>
      </c>
      <c r="F2233" s="67" t="s">
        <v>106</v>
      </c>
      <c r="G2233" s="68">
        <v>1.68</v>
      </c>
      <c r="H2233" s="68">
        <v>1</v>
      </c>
      <c r="I2233" s="69">
        <v>1.68</v>
      </c>
      <c r="J2233" s="69">
        <v>527.27</v>
      </c>
      <c r="K2233" s="69">
        <v>36.08</v>
      </c>
      <c r="L2233" s="69">
        <v>946.42</v>
      </c>
      <c r="M2233" s="69">
        <v>946.42</v>
      </c>
      <c r="N2233" s="40"/>
    </row>
    <row r="2234" spans="1:14" x14ac:dyDescent="0.25">
      <c r="A2234" s="47" t="s">
        <v>5452</v>
      </c>
      <c r="B2234" s="63" t="s">
        <v>3089</v>
      </c>
      <c r="C2234" s="64" t="s">
        <v>104</v>
      </c>
      <c r="D2234" s="65">
        <v>180701</v>
      </c>
      <c r="E2234" s="66" t="s">
        <v>3090</v>
      </c>
      <c r="F2234" s="67" t="s">
        <v>123</v>
      </c>
      <c r="G2234" s="68">
        <v>11.54</v>
      </c>
      <c r="H2234" s="68">
        <v>1</v>
      </c>
      <c r="I2234" s="69">
        <v>11.54</v>
      </c>
      <c r="J2234" s="69">
        <v>558.91</v>
      </c>
      <c r="K2234" s="69">
        <v>6.33</v>
      </c>
      <c r="L2234" s="69">
        <v>6522.86</v>
      </c>
      <c r="M2234" s="69">
        <v>6522.86</v>
      </c>
      <c r="N2234" s="40"/>
    </row>
    <row r="2235" spans="1:14" x14ac:dyDescent="0.25">
      <c r="A2235" s="47" t="s">
        <v>5453</v>
      </c>
      <c r="B2235" s="63" t="s">
        <v>3091</v>
      </c>
      <c r="C2235" s="64" t="s">
        <v>104</v>
      </c>
      <c r="D2235" s="65">
        <v>180703</v>
      </c>
      <c r="E2235" s="66" t="s">
        <v>3092</v>
      </c>
      <c r="F2235" s="67" t="s">
        <v>123</v>
      </c>
      <c r="G2235" s="68">
        <v>7.26</v>
      </c>
      <c r="H2235" s="68">
        <v>1</v>
      </c>
      <c r="I2235" s="69">
        <v>7.26</v>
      </c>
      <c r="J2235" s="69">
        <v>403.51</v>
      </c>
      <c r="K2235" s="69">
        <v>11.33</v>
      </c>
      <c r="L2235" s="69">
        <v>3011.73</v>
      </c>
      <c r="M2235" s="69">
        <v>3011.73</v>
      </c>
      <c r="N2235" s="40"/>
    </row>
    <row r="2236" spans="1:14" x14ac:dyDescent="0.25">
      <c r="A2236" s="47" t="s">
        <v>5454</v>
      </c>
      <c r="B2236" s="57" t="s">
        <v>3093</v>
      </c>
      <c r="C2236" s="60"/>
      <c r="D2236" s="60"/>
      <c r="E2236" s="59" t="s">
        <v>48</v>
      </c>
      <c r="F2236" s="60"/>
      <c r="G2236" s="61"/>
      <c r="H2236" s="61"/>
      <c r="I2236" s="61"/>
      <c r="J2236" s="61"/>
      <c r="K2236" s="61"/>
      <c r="L2236" s="62">
        <v>3812.98</v>
      </c>
      <c r="M2236" s="62">
        <v>3812.98</v>
      </c>
      <c r="N2236" s="40"/>
    </row>
    <row r="2237" spans="1:14" x14ac:dyDescent="0.25">
      <c r="A2237" s="47" t="s">
        <v>5455</v>
      </c>
      <c r="B2237" s="63" t="s">
        <v>3094</v>
      </c>
      <c r="C2237" s="64" t="s">
        <v>104</v>
      </c>
      <c r="D2237" s="65">
        <v>210102</v>
      </c>
      <c r="E2237" s="66" t="s">
        <v>825</v>
      </c>
      <c r="F2237" s="67" t="s">
        <v>106</v>
      </c>
      <c r="G2237" s="68">
        <v>209.62</v>
      </c>
      <c r="H2237" s="68">
        <v>1</v>
      </c>
      <c r="I2237" s="69">
        <v>209.62</v>
      </c>
      <c r="J2237" s="69">
        <v>2.98</v>
      </c>
      <c r="K2237" s="69">
        <v>0.96</v>
      </c>
      <c r="L2237" s="69">
        <v>825.9</v>
      </c>
      <c r="M2237" s="69">
        <v>825.9</v>
      </c>
      <c r="N2237" s="40"/>
    </row>
    <row r="2238" spans="1:14" x14ac:dyDescent="0.25">
      <c r="A2238" s="47" t="s">
        <v>5456</v>
      </c>
      <c r="B2238" s="63" t="s">
        <v>3095</v>
      </c>
      <c r="C2238" s="64" t="s">
        <v>104</v>
      </c>
      <c r="D2238" s="65">
        <v>200403</v>
      </c>
      <c r="E2238" s="66" t="s">
        <v>827</v>
      </c>
      <c r="F2238" s="67" t="s">
        <v>106</v>
      </c>
      <c r="G2238" s="68">
        <v>209.62</v>
      </c>
      <c r="H2238" s="68">
        <v>1</v>
      </c>
      <c r="I2238" s="69">
        <v>209.62</v>
      </c>
      <c r="J2238" s="69">
        <v>2.3199999999999998</v>
      </c>
      <c r="K2238" s="69">
        <v>11.93</v>
      </c>
      <c r="L2238" s="69">
        <v>2987.08</v>
      </c>
      <c r="M2238" s="69">
        <v>2987.08</v>
      </c>
      <c r="N2238" s="40"/>
    </row>
    <row r="2239" spans="1:14" x14ac:dyDescent="0.25">
      <c r="A2239" s="47" t="s">
        <v>5457</v>
      </c>
      <c r="B2239" s="57" t="s">
        <v>3096</v>
      </c>
      <c r="C2239" s="60"/>
      <c r="D2239" s="60"/>
      <c r="E2239" s="59" t="s">
        <v>50</v>
      </c>
      <c r="F2239" s="60"/>
      <c r="G2239" s="61"/>
      <c r="H2239" s="61"/>
      <c r="I2239" s="61"/>
      <c r="J2239" s="61"/>
      <c r="K2239" s="61"/>
      <c r="L2239" s="62">
        <v>625.66999999999996</v>
      </c>
      <c r="M2239" s="62">
        <v>625.66999999999996</v>
      </c>
      <c r="N2239" s="40"/>
    </row>
    <row r="2240" spans="1:14" x14ac:dyDescent="0.25">
      <c r="A2240" s="47" t="s">
        <v>5458</v>
      </c>
      <c r="B2240" s="63" t="s">
        <v>3097</v>
      </c>
      <c r="C2240" s="64" t="s">
        <v>104</v>
      </c>
      <c r="D2240" s="65">
        <v>210101</v>
      </c>
      <c r="E2240" s="66" t="s">
        <v>3098</v>
      </c>
      <c r="F2240" s="67" t="s">
        <v>106</v>
      </c>
      <c r="G2240" s="68">
        <v>17.579999999999998</v>
      </c>
      <c r="H2240" s="68">
        <v>1</v>
      </c>
      <c r="I2240" s="69">
        <v>17.579999999999998</v>
      </c>
      <c r="J2240" s="69">
        <v>2.63</v>
      </c>
      <c r="K2240" s="69">
        <v>3.77</v>
      </c>
      <c r="L2240" s="69">
        <v>112.51</v>
      </c>
      <c r="M2240" s="69">
        <v>112.51</v>
      </c>
      <c r="N2240" s="40"/>
    </row>
    <row r="2241" spans="1:14" x14ac:dyDescent="0.25">
      <c r="A2241" s="47" t="s">
        <v>5459</v>
      </c>
      <c r="B2241" s="63" t="s">
        <v>3099</v>
      </c>
      <c r="C2241" s="64" t="s">
        <v>104</v>
      </c>
      <c r="D2241" s="65">
        <v>210401</v>
      </c>
      <c r="E2241" s="66" t="s">
        <v>3100</v>
      </c>
      <c r="F2241" s="67" t="s">
        <v>106</v>
      </c>
      <c r="G2241" s="68">
        <v>17.579999999999998</v>
      </c>
      <c r="H2241" s="68">
        <v>1</v>
      </c>
      <c r="I2241" s="69">
        <v>17.579999999999998</v>
      </c>
      <c r="J2241" s="69">
        <v>10.73</v>
      </c>
      <c r="K2241" s="69">
        <v>18.46</v>
      </c>
      <c r="L2241" s="69">
        <v>513.16</v>
      </c>
      <c r="M2241" s="69">
        <v>513.16</v>
      </c>
      <c r="N2241" s="40"/>
    </row>
    <row r="2242" spans="1:14" x14ac:dyDescent="0.3">
      <c r="A2242" s="47" t="s">
        <v>5460</v>
      </c>
      <c r="B2242" s="57" t="s">
        <v>3101</v>
      </c>
      <c r="C2242" s="60"/>
      <c r="D2242" s="60"/>
      <c r="E2242" s="59" t="s">
        <v>52</v>
      </c>
      <c r="F2242" s="60"/>
      <c r="G2242" s="61"/>
      <c r="H2242" s="61"/>
      <c r="I2242" s="61"/>
      <c r="J2242" s="61"/>
      <c r="K2242" s="61"/>
      <c r="L2242" s="62">
        <v>902.2700000000001</v>
      </c>
      <c r="M2242" s="62">
        <v>902.2700000000001</v>
      </c>
    </row>
    <row r="2243" spans="1:14" ht="24" x14ac:dyDescent="0.3">
      <c r="A2243" s="47" t="s">
        <v>5461</v>
      </c>
      <c r="B2243" s="63" t="s">
        <v>3102</v>
      </c>
      <c r="C2243" s="64" t="s">
        <v>104</v>
      </c>
      <c r="D2243" s="65">
        <v>220100</v>
      </c>
      <c r="E2243" s="66" t="s">
        <v>720</v>
      </c>
      <c r="F2243" s="67" t="s">
        <v>106</v>
      </c>
      <c r="G2243" s="68">
        <v>10.93</v>
      </c>
      <c r="H2243" s="68">
        <v>1</v>
      </c>
      <c r="I2243" s="69">
        <v>10.93</v>
      </c>
      <c r="J2243" s="69">
        <v>39.92</v>
      </c>
      <c r="K2243" s="69">
        <v>31.37</v>
      </c>
      <c r="L2243" s="69">
        <v>779.19</v>
      </c>
      <c r="M2243" s="69">
        <v>779.19</v>
      </c>
    </row>
    <row r="2244" spans="1:14" x14ac:dyDescent="0.3">
      <c r="A2244" s="47" t="s">
        <v>5462</v>
      </c>
      <c r="B2244" s="63" t="s">
        <v>3103</v>
      </c>
      <c r="C2244" s="64" t="s">
        <v>104</v>
      </c>
      <c r="D2244" s="65">
        <v>220902</v>
      </c>
      <c r="E2244" s="66" t="s">
        <v>1247</v>
      </c>
      <c r="F2244" s="67" t="s">
        <v>123</v>
      </c>
      <c r="G2244" s="68">
        <v>15.7</v>
      </c>
      <c r="H2244" s="68">
        <v>1</v>
      </c>
      <c r="I2244" s="69">
        <v>15.7</v>
      </c>
      <c r="J2244" s="69">
        <v>1.24</v>
      </c>
      <c r="K2244" s="69">
        <v>6.6</v>
      </c>
      <c r="L2244" s="69">
        <v>123.08</v>
      </c>
      <c r="M2244" s="69">
        <v>123.08</v>
      </c>
    </row>
    <row r="2245" spans="1:14" x14ac:dyDescent="0.3">
      <c r="A2245" s="47" t="s">
        <v>5463</v>
      </c>
      <c r="B2245" s="57" t="s">
        <v>3104</v>
      </c>
      <c r="C2245" s="60"/>
      <c r="D2245" s="60"/>
      <c r="E2245" s="59" t="s">
        <v>60</v>
      </c>
      <c r="F2245" s="60"/>
      <c r="G2245" s="61"/>
      <c r="H2245" s="61"/>
      <c r="I2245" s="61"/>
      <c r="J2245" s="61"/>
      <c r="K2245" s="61"/>
      <c r="L2245" s="62">
        <v>3341.8199999999997</v>
      </c>
      <c r="M2245" s="62">
        <v>3341.8199999999997</v>
      </c>
    </row>
    <row r="2246" spans="1:14" x14ac:dyDescent="0.3">
      <c r="A2246" s="47" t="s">
        <v>5464</v>
      </c>
      <c r="B2246" s="63" t="s">
        <v>3105</v>
      </c>
      <c r="C2246" s="64" t="s">
        <v>104</v>
      </c>
      <c r="D2246" s="65">
        <v>261300</v>
      </c>
      <c r="E2246" s="66" t="s">
        <v>1266</v>
      </c>
      <c r="F2246" s="67" t="s">
        <v>106</v>
      </c>
      <c r="G2246" s="68">
        <v>89.35</v>
      </c>
      <c r="H2246" s="68">
        <v>1</v>
      </c>
      <c r="I2246" s="69">
        <v>89.35</v>
      </c>
      <c r="J2246" s="69">
        <v>1.74</v>
      </c>
      <c r="K2246" s="69">
        <v>7.66</v>
      </c>
      <c r="L2246" s="69">
        <v>839.89</v>
      </c>
      <c r="M2246" s="69">
        <v>839.89</v>
      </c>
    </row>
    <row r="2247" spans="1:14" x14ac:dyDescent="0.3">
      <c r="A2247" s="47" t="s">
        <v>5465</v>
      </c>
      <c r="B2247" s="63" t="s">
        <v>3106</v>
      </c>
      <c r="C2247" s="64" t="s">
        <v>104</v>
      </c>
      <c r="D2247" s="65">
        <v>261001</v>
      </c>
      <c r="E2247" s="66" t="s">
        <v>1268</v>
      </c>
      <c r="F2247" s="67" t="s">
        <v>106</v>
      </c>
      <c r="G2247" s="68">
        <v>89.35</v>
      </c>
      <c r="H2247" s="68">
        <v>1</v>
      </c>
      <c r="I2247" s="69">
        <v>89.35</v>
      </c>
      <c r="J2247" s="69">
        <v>3.68</v>
      </c>
      <c r="K2247" s="69">
        <v>6.22</v>
      </c>
      <c r="L2247" s="69">
        <v>884.56</v>
      </c>
      <c r="M2247" s="69">
        <v>884.56</v>
      </c>
    </row>
    <row r="2248" spans="1:14" x14ac:dyDescent="0.3">
      <c r="A2248" s="47" t="s">
        <v>5466</v>
      </c>
      <c r="B2248" s="63" t="s">
        <v>3107</v>
      </c>
      <c r="C2248" s="64" t="s">
        <v>104</v>
      </c>
      <c r="D2248" s="65">
        <v>261000</v>
      </c>
      <c r="E2248" s="66" t="s">
        <v>838</v>
      </c>
      <c r="F2248" s="67" t="s">
        <v>106</v>
      </c>
      <c r="G2248" s="68">
        <v>120.27</v>
      </c>
      <c r="H2248" s="68">
        <v>1</v>
      </c>
      <c r="I2248" s="69">
        <v>120.27</v>
      </c>
      <c r="J2248" s="69">
        <v>4.62</v>
      </c>
      <c r="K2248" s="69">
        <v>6.25</v>
      </c>
      <c r="L2248" s="69">
        <v>1307.33</v>
      </c>
      <c r="M2248" s="69">
        <v>1307.33</v>
      </c>
    </row>
    <row r="2249" spans="1:14" x14ac:dyDescent="0.3">
      <c r="A2249" s="47" t="s">
        <v>5467</v>
      </c>
      <c r="B2249" s="63" t="s">
        <v>3108</v>
      </c>
      <c r="C2249" s="64" t="s">
        <v>104</v>
      </c>
      <c r="D2249" s="65">
        <v>261602</v>
      </c>
      <c r="E2249" s="66" t="s">
        <v>730</v>
      </c>
      <c r="F2249" s="67" t="s">
        <v>106</v>
      </c>
      <c r="G2249" s="68">
        <v>14.68</v>
      </c>
      <c r="H2249" s="68">
        <v>1</v>
      </c>
      <c r="I2249" s="69">
        <v>14.68</v>
      </c>
      <c r="J2249" s="69">
        <v>9.39</v>
      </c>
      <c r="K2249" s="69">
        <v>11.73</v>
      </c>
      <c r="L2249" s="69">
        <v>310.04000000000002</v>
      </c>
      <c r="M2249" s="69">
        <v>310.04000000000002</v>
      </c>
    </row>
    <row r="2250" spans="1:14" x14ac:dyDescent="0.3">
      <c r="A2250" s="47" t="s">
        <v>5468</v>
      </c>
      <c r="B2250" s="57" t="s">
        <v>3109</v>
      </c>
      <c r="C2250" s="60"/>
      <c r="D2250" s="60"/>
      <c r="E2250" s="59" t="s">
        <v>62</v>
      </c>
      <c r="F2250" s="60"/>
      <c r="G2250" s="61"/>
      <c r="H2250" s="61"/>
      <c r="I2250" s="61"/>
      <c r="J2250" s="61"/>
      <c r="K2250" s="61"/>
      <c r="L2250" s="62">
        <v>17.98</v>
      </c>
      <c r="M2250" s="62">
        <v>17.98</v>
      </c>
    </row>
    <row r="2251" spans="1:14" x14ac:dyDescent="0.3">
      <c r="A2251" s="47" t="s">
        <v>5469</v>
      </c>
      <c r="B2251" s="63" t="s">
        <v>3110</v>
      </c>
      <c r="C2251" s="64" t="s">
        <v>104</v>
      </c>
      <c r="D2251" s="65">
        <v>270501</v>
      </c>
      <c r="E2251" s="66" t="s">
        <v>114</v>
      </c>
      <c r="F2251" s="67" t="s">
        <v>106</v>
      </c>
      <c r="G2251" s="68">
        <v>6.16</v>
      </c>
      <c r="H2251" s="68">
        <v>1</v>
      </c>
      <c r="I2251" s="69">
        <v>6.16</v>
      </c>
      <c r="J2251" s="69">
        <v>1.31</v>
      </c>
      <c r="K2251" s="69">
        <v>1.61</v>
      </c>
      <c r="L2251" s="69">
        <v>17.98</v>
      </c>
      <c r="M2251" s="69">
        <v>17.98</v>
      </c>
    </row>
    <row r="2252" spans="1:14" x14ac:dyDescent="0.3">
      <c r="A2252" s="47" t="s">
        <v>5470</v>
      </c>
      <c r="B2252" s="51">
        <v>15</v>
      </c>
      <c r="C2252" s="71"/>
      <c r="D2252" s="71"/>
      <c r="E2252" s="53" t="s">
        <v>17</v>
      </c>
      <c r="F2252" s="54" t="s">
        <v>101</v>
      </c>
      <c r="G2252" s="55">
        <v>1</v>
      </c>
      <c r="H2252" s="55">
        <v>1</v>
      </c>
      <c r="I2252" s="56"/>
      <c r="J2252" s="56"/>
      <c r="K2252" s="56"/>
      <c r="L2252" s="55">
        <v>19015.64</v>
      </c>
      <c r="M2252" s="55">
        <v>19015.64</v>
      </c>
    </row>
    <row r="2253" spans="1:14" x14ac:dyDescent="0.3">
      <c r="A2253" s="47" t="s">
        <v>5471</v>
      </c>
      <c r="B2253" s="57" t="s">
        <v>3111</v>
      </c>
      <c r="C2253" s="60"/>
      <c r="D2253" s="60"/>
      <c r="E2253" s="59" t="s">
        <v>20</v>
      </c>
      <c r="F2253" s="60"/>
      <c r="G2253" s="61"/>
      <c r="H2253" s="61"/>
      <c r="I2253" s="61"/>
      <c r="J2253" s="61"/>
      <c r="K2253" s="61"/>
      <c r="L2253" s="62">
        <v>52.14</v>
      </c>
      <c r="M2253" s="62">
        <v>52.14</v>
      </c>
    </row>
    <row r="2254" spans="1:14" ht="24" x14ac:dyDescent="0.3">
      <c r="A2254" s="47" t="s">
        <v>5472</v>
      </c>
      <c r="B2254" s="63" t="s">
        <v>3112</v>
      </c>
      <c r="C2254" s="64" t="s">
        <v>104</v>
      </c>
      <c r="D2254" s="65">
        <v>20701</v>
      </c>
      <c r="E2254" s="66" t="s">
        <v>877</v>
      </c>
      <c r="F2254" s="67" t="s">
        <v>106</v>
      </c>
      <c r="G2254" s="68">
        <v>12.24</v>
      </c>
      <c r="H2254" s="68">
        <v>1</v>
      </c>
      <c r="I2254" s="69">
        <v>12.24</v>
      </c>
      <c r="J2254" s="69">
        <v>2.98</v>
      </c>
      <c r="K2254" s="69">
        <v>1.28</v>
      </c>
      <c r="L2254" s="69">
        <v>52.14</v>
      </c>
      <c r="M2254" s="69">
        <v>52.14</v>
      </c>
    </row>
    <row r="2255" spans="1:14" x14ac:dyDescent="0.3">
      <c r="A2255" s="47" t="s">
        <v>5473</v>
      </c>
      <c r="B2255" s="57" t="s">
        <v>3113</v>
      </c>
      <c r="C2255" s="60"/>
      <c r="D2255" s="60"/>
      <c r="E2255" s="59" t="s">
        <v>22</v>
      </c>
      <c r="F2255" s="60"/>
      <c r="G2255" s="61"/>
      <c r="H2255" s="61"/>
      <c r="I2255" s="61"/>
      <c r="J2255" s="61"/>
      <c r="K2255" s="61"/>
      <c r="L2255" s="62">
        <v>30.82</v>
      </c>
      <c r="M2255" s="62">
        <v>30.82</v>
      </c>
    </row>
    <row r="2256" spans="1:14" x14ac:dyDescent="0.3">
      <c r="A2256" s="47" t="s">
        <v>5474</v>
      </c>
      <c r="B2256" s="63" t="s">
        <v>3114</v>
      </c>
      <c r="C2256" s="64" t="s">
        <v>104</v>
      </c>
      <c r="D2256" s="65">
        <v>30101</v>
      </c>
      <c r="E2256" s="66" t="s">
        <v>782</v>
      </c>
      <c r="F2256" s="67" t="s">
        <v>145</v>
      </c>
      <c r="G2256" s="68">
        <v>0.85</v>
      </c>
      <c r="H2256" s="68">
        <v>1</v>
      </c>
      <c r="I2256" s="69">
        <v>0.85</v>
      </c>
      <c r="J2256" s="69">
        <v>28.5</v>
      </c>
      <c r="K2256" s="69">
        <v>7.76</v>
      </c>
      <c r="L2256" s="69">
        <v>30.82</v>
      </c>
      <c r="M2256" s="69">
        <v>30.82</v>
      </c>
    </row>
    <row r="2257" spans="1:13" x14ac:dyDescent="0.3">
      <c r="A2257" s="47" t="s">
        <v>5475</v>
      </c>
      <c r="B2257" s="57" t="s">
        <v>3115</v>
      </c>
      <c r="C2257" s="60"/>
      <c r="D2257" s="60"/>
      <c r="E2257" s="59" t="s">
        <v>24</v>
      </c>
      <c r="F2257" s="60"/>
      <c r="G2257" s="61"/>
      <c r="H2257" s="61"/>
      <c r="I2257" s="61"/>
      <c r="J2257" s="61"/>
      <c r="K2257" s="61"/>
      <c r="L2257" s="62">
        <v>1643.8999999999999</v>
      </c>
      <c r="M2257" s="62">
        <v>1643.8999999999999</v>
      </c>
    </row>
    <row r="2258" spans="1:13" x14ac:dyDescent="0.3">
      <c r="A2258" s="47" t="s">
        <v>5476</v>
      </c>
      <c r="B2258" s="63" t="s">
        <v>3116</v>
      </c>
      <c r="C2258" s="64" t="s">
        <v>104</v>
      </c>
      <c r="D2258" s="65">
        <v>40101</v>
      </c>
      <c r="E2258" s="66" t="s">
        <v>144</v>
      </c>
      <c r="F2258" s="67" t="s">
        <v>145</v>
      </c>
      <c r="G2258" s="68">
        <v>42.04</v>
      </c>
      <c r="H2258" s="68">
        <v>1</v>
      </c>
      <c r="I2258" s="69">
        <v>42.04</v>
      </c>
      <c r="J2258" s="69">
        <v>0</v>
      </c>
      <c r="K2258" s="69">
        <v>27.66</v>
      </c>
      <c r="L2258" s="69">
        <v>1162.82</v>
      </c>
      <c r="M2258" s="69">
        <v>1162.82</v>
      </c>
    </row>
    <row r="2259" spans="1:13" x14ac:dyDescent="0.3">
      <c r="A2259" s="47" t="s">
        <v>5477</v>
      </c>
      <c r="B2259" s="63" t="s">
        <v>3117</v>
      </c>
      <c r="C2259" s="64" t="s">
        <v>104</v>
      </c>
      <c r="D2259" s="65">
        <v>40902</v>
      </c>
      <c r="E2259" s="66" t="s">
        <v>147</v>
      </c>
      <c r="F2259" s="67" t="s">
        <v>145</v>
      </c>
      <c r="G2259" s="68">
        <v>26.26</v>
      </c>
      <c r="H2259" s="68">
        <v>1</v>
      </c>
      <c r="I2259" s="69">
        <v>26.26</v>
      </c>
      <c r="J2259" s="69">
        <v>0</v>
      </c>
      <c r="K2259" s="69">
        <v>18.32</v>
      </c>
      <c r="L2259" s="69">
        <v>481.08</v>
      </c>
      <c r="M2259" s="69">
        <v>481.08</v>
      </c>
    </row>
    <row r="2260" spans="1:13" x14ac:dyDescent="0.3">
      <c r="A2260" s="47" t="s">
        <v>5478</v>
      </c>
      <c r="B2260" s="57" t="s">
        <v>3118</v>
      </c>
      <c r="C2260" s="60"/>
      <c r="D2260" s="60"/>
      <c r="E2260" s="59" t="s">
        <v>28</v>
      </c>
      <c r="F2260" s="60"/>
      <c r="G2260" s="61"/>
      <c r="H2260" s="61"/>
      <c r="I2260" s="61"/>
      <c r="J2260" s="61"/>
      <c r="K2260" s="61"/>
      <c r="L2260" s="62">
        <v>11773.439999999999</v>
      </c>
      <c r="M2260" s="62">
        <v>11773.439999999999</v>
      </c>
    </row>
    <row r="2261" spans="1:13" x14ac:dyDescent="0.3">
      <c r="A2261" s="47" t="s">
        <v>5479</v>
      </c>
      <c r="B2261" s="63" t="s">
        <v>3119</v>
      </c>
      <c r="C2261" s="64" t="s">
        <v>104</v>
      </c>
      <c r="D2261" s="65">
        <v>60204</v>
      </c>
      <c r="E2261" s="66" t="s">
        <v>812</v>
      </c>
      <c r="F2261" s="67" t="s">
        <v>106</v>
      </c>
      <c r="G2261" s="68">
        <v>57.23</v>
      </c>
      <c r="H2261" s="68">
        <v>1</v>
      </c>
      <c r="I2261" s="69">
        <v>57.23</v>
      </c>
      <c r="J2261" s="69">
        <v>52.66</v>
      </c>
      <c r="K2261" s="69">
        <v>32.65</v>
      </c>
      <c r="L2261" s="69">
        <v>4882.29</v>
      </c>
      <c r="M2261" s="69">
        <v>4882.29</v>
      </c>
    </row>
    <row r="2262" spans="1:13" x14ac:dyDescent="0.3">
      <c r="A2262" s="47" t="s">
        <v>5480</v>
      </c>
      <c r="B2262" s="63" t="s">
        <v>3120</v>
      </c>
      <c r="C2262" s="64" t="s">
        <v>104</v>
      </c>
      <c r="D2262" s="65">
        <v>60524</v>
      </c>
      <c r="E2262" s="66" t="s">
        <v>799</v>
      </c>
      <c r="F2262" s="67" t="s">
        <v>145</v>
      </c>
      <c r="G2262" s="68">
        <v>5.63</v>
      </c>
      <c r="H2262" s="68">
        <v>1</v>
      </c>
      <c r="I2262" s="69">
        <v>5.63</v>
      </c>
      <c r="J2262" s="69">
        <v>469.28</v>
      </c>
      <c r="K2262" s="69">
        <v>0</v>
      </c>
      <c r="L2262" s="69">
        <v>2642.04</v>
      </c>
      <c r="M2262" s="69">
        <v>2642.04</v>
      </c>
    </row>
    <row r="2263" spans="1:13" ht="24" x14ac:dyDescent="0.3">
      <c r="A2263" s="47" t="s">
        <v>5481</v>
      </c>
      <c r="B2263" s="63" t="s">
        <v>3121</v>
      </c>
      <c r="C2263" s="64" t="s">
        <v>104</v>
      </c>
      <c r="D2263" s="65">
        <v>60800</v>
      </c>
      <c r="E2263" s="66" t="s">
        <v>924</v>
      </c>
      <c r="F2263" s="67" t="s">
        <v>145</v>
      </c>
      <c r="G2263" s="68">
        <v>5.63</v>
      </c>
      <c r="H2263" s="68">
        <v>1</v>
      </c>
      <c r="I2263" s="69">
        <v>5.63</v>
      </c>
      <c r="J2263" s="69">
        <v>0.1</v>
      </c>
      <c r="K2263" s="69">
        <v>41.06</v>
      </c>
      <c r="L2263" s="69">
        <v>231.73</v>
      </c>
      <c r="M2263" s="69">
        <v>231.73</v>
      </c>
    </row>
    <row r="2264" spans="1:13" ht="24" x14ac:dyDescent="0.3">
      <c r="A2264" s="47" t="s">
        <v>5482</v>
      </c>
      <c r="B2264" s="63" t="s">
        <v>3122</v>
      </c>
      <c r="C2264" s="64" t="s">
        <v>170</v>
      </c>
      <c r="D2264" s="65">
        <v>92759</v>
      </c>
      <c r="E2264" s="66" t="s">
        <v>919</v>
      </c>
      <c r="F2264" s="67" t="s">
        <v>795</v>
      </c>
      <c r="G2264" s="68">
        <v>14</v>
      </c>
      <c r="H2264" s="68">
        <v>1</v>
      </c>
      <c r="I2264" s="69">
        <v>14</v>
      </c>
      <c r="J2264" s="69">
        <v>8.7799999999999994</v>
      </c>
      <c r="K2264" s="69">
        <v>3.18</v>
      </c>
      <c r="L2264" s="69">
        <v>167.44</v>
      </c>
      <c r="M2264" s="69">
        <v>167.44</v>
      </c>
    </row>
    <row r="2265" spans="1:13" x14ac:dyDescent="0.3">
      <c r="A2265" s="47" t="s">
        <v>5483</v>
      </c>
      <c r="B2265" s="63" t="s">
        <v>3123</v>
      </c>
      <c r="C2265" s="64" t="s">
        <v>104</v>
      </c>
      <c r="D2265" s="65">
        <v>60303</v>
      </c>
      <c r="E2265" s="66" t="s">
        <v>2330</v>
      </c>
      <c r="F2265" s="67" t="s">
        <v>795</v>
      </c>
      <c r="G2265" s="68">
        <v>49</v>
      </c>
      <c r="H2265" s="68">
        <v>1</v>
      </c>
      <c r="I2265" s="69">
        <v>49</v>
      </c>
      <c r="J2265" s="69">
        <v>8.11</v>
      </c>
      <c r="K2265" s="69">
        <v>2.37</v>
      </c>
      <c r="L2265" s="69">
        <v>513.52</v>
      </c>
      <c r="M2265" s="69">
        <v>513.52</v>
      </c>
    </row>
    <row r="2266" spans="1:13" x14ac:dyDescent="0.3">
      <c r="A2266" s="47" t="s">
        <v>5484</v>
      </c>
      <c r="B2266" s="63" t="s">
        <v>3124</v>
      </c>
      <c r="C2266" s="64" t="s">
        <v>104</v>
      </c>
      <c r="D2266" s="65">
        <v>60304</v>
      </c>
      <c r="E2266" s="66" t="s">
        <v>921</v>
      </c>
      <c r="F2266" s="67" t="s">
        <v>795</v>
      </c>
      <c r="G2266" s="68">
        <v>321</v>
      </c>
      <c r="H2266" s="68">
        <v>1</v>
      </c>
      <c r="I2266" s="69">
        <v>321</v>
      </c>
      <c r="J2266" s="69">
        <v>7.79</v>
      </c>
      <c r="K2266" s="69">
        <v>2.37</v>
      </c>
      <c r="L2266" s="69">
        <v>3261.36</v>
      </c>
      <c r="M2266" s="69">
        <v>3261.36</v>
      </c>
    </row>
    <row r="2267" spans="1:13" x14ac:dyDescent="0.3">
      <c r="A2267" s="47" t="s">
        <v>5485</v>
      </c>
      <c r="B2267" s="63" t="s">
        <v>3125</v>
      </c>
      <c r="C2267" s="64" t="s">
        <v>104</v>
      </c>
      <c r="D2267" s="65">
        <v>60487</v>
      </c>
      <c r="E2267" s="66" t="s">
        <v>909</v>
      </c>
      <c r="F2267" s="67" t="s">
        <v>101</v>
      </c>
      <c r="G2267" s="68">
        <v>6</v>
      </c>
      <c r="H2267" s="68">
        <v>1</v>
      </c>
      <c r="I2267" s="69">
        <v>6</v>
      </c>
      <c r="J2267" s="69">
        <v>12.51</v>
      </c>
      <c r="K2267" s="69">
        <v>0</v>
      </c>
      <c r="L2267" s="69">
        <v>75.06</v>
      </c>
      <c r="M2267" s="69">
        <v>75.06</v>
      </c>
    </row>
    <row r="2268" spans="1:13" x14ac:dyDescent="0.3">
      <c r="A2268" s="47" t="s">
        <v>5486</v>
      </c>
      <c r="B2268" s="57" t="s">
        <v>3126</v>
      </c>
      <c r="C2268" s="60"/>
      <c r="D2268" s="60"/>
      <c r="E2268" s="59" t="s">
        <v>38</v>
      </c>
      <c r="F2268" s="60"/>
      <c r="G2268" s="61"/>
      <c r="H2268" s="61"/>
      <c r="I2268" s="61"/>
      <c r="J2268" s="61"/>
      <c r="K2268" s="61"/>
      <c r="L2268" s="62">
        <v>3753.14</v>
      </c>
      <c r="M2268" s="62">
        <v>3753.14</v>
      </c>
    </row>
    <row r="2269" spans="1:13" x14ac:dyDescent="0.3">
      <c r="A2269" s="47" t="s">
        <v>5487</v>
      </c>
      <c r="B2269" s="63" t="s">
        <v>3127</v>
      </c>
      <c r="C2269" s="64" t="s">
        <v>104</v>
      </c>
      <c r="D2269" s="65">
        <v>120101</v>
      </c>
      <c r="E2269" s="66" t="s">
        <v>3077</v>
      </c>
      <c r="F2269" s="67" t="s">
        <v>106</v>
      </c>
      <c r="G2269" s="68">
        <v>12.24</v>
      </c>
      <c r="H2269" s="68">
        <v>1</v>
      </c>
      <c r="I2269" s="69">
        <v>12.24</v>
      </c>
      <c r="J2269" s="69">
        <v>10.119999999999999</v>
      </c>
      <c r="K2269" s="69">
        <v>7.94</v>
      </c>
      <c r="L2269" s="69">
        <v>221.05</v>
      </c>
      <c r="M2269" s="69">
        <v>221.05</v>
      </c>
    </row>
    <row r="2270" spans="1:13" x14ac:dyDescent="0.3">
      <c r="A2270" s="47" t="s">
        <v>5488</v>
      </c>
      <c r="B2270" s="63" t="s">
        <v>3128</v>
      </c>
      <c r="C2270" s="64" t="s">
        <v>104</v>
      </c>
      <c r="D2270" s="65">
        <v>120107</v>
      </c>
      <c r="E2270" s="66" t="s">
        <v>3079</v>
      </c>
      <c r="F2270" s="67" t="s">
        <v>106</v>
      </c>
      <c r="G2270" s="68">
        <v>12.24</v>
      </c>
      <c r="H2270" s="68">
        <v>1</v>
      </c>
      <c r="I2270" s="69">
        <v>12.24</v>
      </c>
      <c r="J2270" s="69">
        <v>61.64</v>
      </c>
      <c r="K2270" s="69">
        <v>19.07</v>
      </c>
      <c r="L2270" s="69">
        <v>987.89</v>
      </c>
      <c r="M2270" s="69">
        <v>987.89</v>
      </c>
    </row>
    <row r="2271" spans="1:13" x14ac:dyDescent="0.3">
      <c r="A2271" s="47" t="s">
        <v>5489</v>
      </c>
      <c r="B2271" s="63" t="s">
        <v>3129</v>
      </c>
      <c r="C2271" s="64" t="s">
        <v>104</v>
      </c>
      <c r="D2271" s="65">
        <v>120207</v>
      </c>
      <c r="E2271" s="66" t="s">
        <v>3081</v>
      </c>
      <c r="F2271" s="67" t="s">
        <v>106</v>
      </c>
      <c r="G2271" s="68">
        <v>19.12</v>
      </c>
      <c r="H2271" s="68">
        <v>1</v>
      </c>
      <c r="I2271" s="69">
        <v>19.12</v>
      </c>
      <c r="J2271" s="69">
        <v>8.82</v>
      </c>
      <c r="K2271" s="69">
        <v>7.94</v>
      </c>
      <c r="L2271" s="69">
        <v>320.45</v>
      </c>
      <c r="M2271" s="69">
        <v>320.45</v>
      </c>
    </row>
    <row r="2272" spans="1:13" x14ac:dyDescent="0.3">
      <c r="A2272" s="47" t="s">
        <v>5490</v>
      </c>
      <c r="B2272" s="63" t="s">
        <v>3130</v>
      </c>
      <c r="C2272" s="64" t="s">
        <v>104</v>
      </c>
      <c r="D2272" s="65">
        <v>120209</v>
      </c>
      <c r="E2272" s="66" t="s">
        <v>3083</v>
      </c>
      <c r="F2272" s="67" t="s">
        <v>106</v>
      </c>
      <c r="G2272" s="68">
        <v>47.7</v>
      </c>
      <c r="H2272" s="68">
        <v>1</v>
      </c>
      <c r="I2272" s="69">
        <v>47.7</v>
      </c>
      <c r="J2272" s="69">
        <v>10.039999999999999</v>
      </c>
      <c r="K2272" s="69">
        <v>10.71</v>
      </c>
      <c r="L2272" s="69">
        <v>989.77</v>
      </c>
      <c r="M2272" s="69">
        <v>989.77</v>
      </c>
    </row>
    <row r="2273" spans="1:14" x14ac:dyDescent="0.3">
      <c r="A2273" s="47" t="s">
        <v>5491</v>
      </c>
      <c r="B2273" s="63" t="s">
        <v>3131</v>
      </c>
      <c r="C2273" s="64" t="s">
        <v>170</v>
      </c>
      <c r="D2273" s="65">
        <v>98557</v>
      </c>
      <c r="E2273" s="66" t="s">
        <v>3132</v>
      </c>
      <c r="F2273" s="67" t="s">
        <v>106</v>
      </c>
      <c r="G2273" s="68">
        <v>35.5</v>
      </c>
      <c r="H2273" s="68">
        <v>1</v>
      </c>
      <c r="I2273" s="69">
        <v>35.5</v>
      </c>
      <c r="J2273" s="69">
        <v>26.33</v>
      </c>
      <c r="K2273" s="69">
        <v>8.43</v>
      </c>
      <c r="L2273" s="69">
        <v>1233.98</v>
      </c>
      <c r="M2273" s="69">
        <v>1233.98</v>
      </c>
    </row>
    <row r="2274" spans="1:14" x14ac:dyDescent="0.3">
      <c r="A2274" s="47" t="s">
        <v>5492</v>
      </c>
      <c r="B2274" s="57" t="s">
        <v>3133</v>
      </c>
      <c r="C2274" s="60"/>
      <c r="D2274" s="60"/>
      <c r="E2274" s="59" t="s">
        <v>44</v>
      </c>
      <c r="F2274" s="60"/>
      <c r="G2274" s="61"/>
      <c r="H2274" s="61"/>
      <c r="I2274" s="61"/>
      <c r="J2274" s="61"/>
      <c r="K2274" s="61"/>
      <c r="L2274" s="62">
        <v>1578.4099999999999</v>
      </c>
      <c r="M2274" s="62">
        <v>1578.4099999999999</v>
      </c>
    </row>
    <row r="2275" spans="1:14" ht="24" x14ac:dyDescent="0.3">
      <c r="A2275" s="47" t="s">
        <v>5493</v>
      </c>
      <c r="B2275" s="63" t="s">
        <v>3134</v>
      </c>
      <c r="C2275" s="64" t="s">
        <v>104</v>
      </c>
      <c r="D2275" s="65">
        <v>180710</v>
      </c>
      <c r="E2275" s="66" t="s">
        <v>3087</v>
      </c>
      <c r="F2275" s="67" t="s">
        <v>106</v>
      </c>
      <c r="G2275" s="68">
        <v>3.28</v>
      </c>
      <c r="H2275" s="68">
        <v>1</v>
      </c>
      <c r="I2275" s="69">
        <v>3.28</v>
      </c>
      <c r="J2275" s="69">
        <v>298.8</v>
      </c>
      <c r="K2275" s="69">
        <v>5.36</v>
      </c>
      <c r="L2275" s="69">
        <v>997.64</v>
      </c>
      <c r="M2275" s="69">
        <v>997.64</v>
      </c>
    </row>
    <row r="2276" spans="1:14" x14ac:dyDescent="0.3">
      <c r="A2276" s="47" t="s">
        <v>5494</v>
      </c>
      <c r="B2276" s="63" t="s">
        <v>3135</v>
      </c>
      <c r="C2276" s="64" t="s">
        <v>104</v>
      </c>
      <c r="D2276" s="65">
        <v>180703</v>
      </c>
      <c r="E2276" s="66" t="s">
        <v>3092</v>
      </c>
      <c r="F2276" s="67" t="s">
        <v>123</v>
      </c>
      <c r="G2276" s="68">
        <v>1.4</v>
      </c>
      <c r="H2276" s="68">
        <v>1</v>
      </c>
      <c r="I2276" s="69">
        <v>1.4</v>
      </c>
      <c r="J2276" s="69">
        <v>403.51</v>
      </c>
      <c r="K2276" s="69">
        <v>11.33</v>
      </c>
      <c r="L2276" s="69">
        <v>580.77</v>
      </c>
      <c r="M2276" s="69">
        <v>580.77</v>
      </c>
    </row>
    <row r="2277" spans="1:14" x14ac:dyDescent="0.3">
      <c r="A2277" s="47" t="s">
        <v>5495</v>
      </c>
      <c r="B2277" s="57" t="s">
        <v>3136</v>
      </c>
      <c r="C2277" s="60"/>
      <c r="D2277" s="60"/>
      <c r="E2277" s="59" t="s">
        <v>60</v>
      </c>
      <c r="F2277" s="60"/>
      <c r="G2277" s="61"/>
      <c r="H2277" s="61"/>
      <c r="I2277" s="61"/>
      <c r="J2277" s="61"/>
      <c r="K2277" s="61"/>
      <c r="L2277" s="62">
        <v>148.05000000000001</v>
      </c>
      <c r="M2277" s="62">
        <v>148.05000000000001</v>
      </c>
    </row>
    <row r="2278" spans="1:14" x14ac:dyDescent="0.3">
      <c r="A2278" s="47" t="s">
        <v>5496</v>
      </c>
      <c r="B2278" s="63" t="s">
        <v>3137</v>
      </c>
      <c r="C2278" s="64" t="s">
        <v>104</v>
      </c>
      <c r="D2278" s="65">
        <v>261602</v>
      </c>
      <c r="E2278" s="66" t="s">
        <v>730</v>
      </c>
      <c r="F2278" s="67" t="s">
        <v>106</v>
      </c>
      <c r="G2278" s="68">
        <v>7.01</v>
      </c>
      <c r="H2278" s="68">
        <v>1</v>
      </c>
      <c r="I2278" s="69">
        <v>7.01</v>
      </c>
      <c r="J2278" s="69">
        <v>9.39</v>
      </c>
      <c r="K2278" s="69">
        <v>11.73</v>
      </c>
      <c r="L2278" s="69">
        <v>148.05000000000001</v>
      </c>
      <c r="M2278" s="69">
        <v>148.05000000000001</v>
      </c>
    </row>
    <row r="2279" spans="1:14" x14ac:dyDescent="0.3">
      <c r="A2279" s="47" t="s">
        <v>5497</v>
      </c>
      <c r="B2279" s="57" t="s">
        <v>3138</v>
      </c>
      <c r="C2279" s="60"/>
      <c r="D2279" s="60"/>
      <c r="E2279" s="59" t="s">
        <v>62</v>
      </c>
      <c r="F2279" s="60"/>
      <c r="G2279" s="61"/>
      <c r="H2279" s="61"/>
      <c r="I2279" s="61"/>
      <c r="J2279" s="61"/>
      <c r="K2279" s="61"/>
      <c r="L2279" s="62">
        <v>35.74</v>
      </c>
      <c r="M2279" s="62">
        <v>35.74</v>
      </c>
    </row>
    <row r="2280" spans="1:14" x14ac:dyDescent="0.3">
      <c r="A2280" s="47" t="s">
        <v>5498</v>
      </c>
      <c r="B2280" s="63" t="s">
        <v>3139</v>
      </c>
      <c r="C2280" s="64" t="s">
        <v>104</v>
      </c>
      <c r="D2280" s="65">
        <v>270501</v>
      </c>
      <c r="E2280" s="66" t="s">
        <v>114</v>
      </c>
      <c r="F2280" s="67" t="s">
        <v>106</v>
      </c>
      <c r="G2280" s="68">
        <v>12.24</v>
      </c>
      <c r="H2280" s="68">
        <v>1</v>
      </c>
      <c r="I2280" s="69">
        <v>12.24</v>
      </c>
      <c r="J2280" s="69">
        <v>1.31</v>
      </c>
      <c r="K2280" s="69">
        <v>1.61</v>
      </c>
      <c r="L2280" s="69">
        <v>35.74</v>
      </c>
      <c r="M2280" s="69">
        <v>35.74</v>
      </c>
    </row>
    <row r="2281" spans="1:14" ht="14.4" customHeight="1" x14ac:dyDescent="0.3">
      <c r="B2281" s="206" t="s">
        <v>5509</v>
      </c>
      <c r="C2281" s="206"/>
      <c r="D2281" s="206"/>
      <c r="E2281" s="206"/>
      <c r="F2281" s="206"/>
      <c r="G2281" s="206"/>
      <c r="H2281" s="206"/>
      <c r="I2281" s="206"/>
      <c r="J2281" s="214" t="s">
        <v>100</v>
      </c>
      <c r="K2281" s="214"/>
      <c r="L2281" s="207">
        <v>3999305.5999999992</v>
      </c>
      <c r="M2281" s="207"/>
    </row>
    <row r="2282" spans="1:14" ht="14.4" x14ac:dyDescent="0.3">
      <c r="B2282" s="42"/>
      <c r="C2282" s="42"/>
      <c r="D2282" s="42"/>
      <c r="E2282" s="42"/>
      <c r="F2282" s="42"/>
      <c r="G2282" s="42"/>
      <c r="H2282" s="42"/>
      <c r="I2282" s="42"/>
      <c r="J2282" s="211" t="s">
        <v>3140</v>
      </c>
      <c r="K2282" s="212"/>
      <c r="L2282" s="208">
        <v>893044.94</v>
      </c>
      <c r="M2282" s="209"/>
    </row>
    <row r="2283" spans="1:14" ht="14.4" x14ac:dyDescent="0.3">
      <c r="B2283" s="206" t="s">
        <v>5510</v>
      </c>
      <c r="C2283" s="206"/>
      <c r="D2283" s="206"/>
      <c r="E2283" s="206"/>
      <c r="F2283" s="206"/>
      <c r="G2283" s="206"/>
      <c r="H2283" s="206"/>
      <c r="I2283" s="206"/>
      <c r="J2283" s="213" t="s">
        <v>3141</v>
      </c>
      <c r="K2283" s="212"/>
      <c r="L2283" s="210">
        <v>4892350.5399999991</v>
      </c>
      <c r="M2283" s="209"/>
    </row>
    <row r="2284" spans="1:14" x14ac:dyDescent="0.3">
      <c r="B2284" s="206"/>
      <c r="C2284" s="206"/>
      <c r="D2284" s="206"/>
      <c r="E2284" s="206"/>
      <c r="F2284" s="206"/>
      <c r="G2284" s="206"/>
      <c r="H2284" s="206"/>
      <c r="I2284" s="206"/>
      <c r="K2284" s="43"/>
      <c r="L2284" s="43"/>
      <c r="M2284" s="49"/>
      <c r="N2284" s="43"/>
    </row>
    <row r="2285" spans="1:14" ht="14.4" x14ac:dyDescent="0.3">
      <c r="B2285" s="206"/>
      <c r="C2285" s="206"/>
      <c r="D2285" s="206"/>
      <c r="E2285" s="206"/>
      <c r="F2285" s="206"/>
      <c r="G2285" s="206"/>
      <c r="H2285" s="206"/>
      <c r="I2285" s="206"/>
      <c r="J2285" s="211" t="s">
        <v>3142</v>
      </c>
      <c r="K2285" s="212"/>
      <c r="L2285" s="208">
        <v>2247.3520354258726</v>
      </c>
      <c r="M2285" s="209"/>
    </row>
    <row r="2286" spans="1:14" ht="14.4" x14ac:dyDescent="0.3">
      <c r="B2286" s="206"/>
      <c r="C2286" s="206"/>
      <c r="D2286" s="206"/>
      <c r="E2286" s="206"/>
      <c r="F2286" s="206"/>
      <c r="G2286" s="206"/>
      <c r="H2286" s="206"/>
      <c r="I2286" s="206"/>
      <c r="J2286" s="211" t="s">
        <v>3143</v>
      </c>
      <c r="K2286" s="212"/>
      <c r="L2286" s="208">
        <v>2862310.8400000054</v>
      </c>
      <c r="M2286" s="209"/>
    </row>
    <row r="2287" spans="1:14" ht="14.4" x14ac:dyDescent="0.3">
      <c r="B2287" s="206"/>
      <c r="C2287" s="206"/>
      <c r="D2287" s="206"/>
      <c r="E2287" s="206"/>
      <c r="F2287" s="206"/>
      <c r="G2287" s="206"/>
      <c r="H2287" s="206"/>
      <c r="I2287" s="206"/>
      <c r="J2287" s="211" t="s">
        <v>3144</v>
      </c>
      <c r="K2287" s="212"/>
      <c r="L2287" s="208">
        <v>1136992.3899999964</v>
      </c>
      <c r="M2287" s="209"/>
    </row>
    <row r="2288" spans="1:14" x14ac:dyDescent="0.3">
      <c r="B2288" s="206"/>
      <c r="C2288" s="206"/>
      <c r="D2288" s="206"/>
      <c r="E2288" s="206"/>
      <c r="F2288" s="206"/>
      <c r="G2288" s="206"/>
      <c r="H2288" s="206"/>
      <c r="I2288" s="206"/>
      <c r="J2288" s="44"/>
      <c r="K2288" s="44"/>
      <c r="L2288" s="44"/>
      <c r="M2288" s="44"/>
      <c r="N2288" s="44"/>
    </row>
  </sheetData>
  <sortState ref="A2:V2270">
    <sortCondition ref="A2:A2270"/>
  </sortState>
  <mergeCells count="14">
    <mergeCell ref="B2281:I2281"/>
    <mergeCell ref="B2283:I2288"/>
    <mergeCell ref="L2281:M2281"/>
    <mergeCell ref="L2282:M2282"/>
    <mergeCell ref="L2283:M2283"/>
    <mergeCell ref="L2285:M2285"/>
    <mergeCell ref="L2286:M2286"/>
    <mergeCell ref="L2287:M2287"/>
    <mergeCell ref="J2285:K2285"/>
    <mergeCell ref="J2286:K2286"/>
    <mergeCell ref="J2287:K2287"/>
    <mergeCell ref="J2282:K2282"/>
    <mergeCell ref="J2283:K2283"/>
    <mergeCell ref="J2281:K2281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51" fitToHeight="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4"/>
  <sheetViews>
    <sheetView showGridLines="0" view="pageBreakPreview" topLeftCell="A10" zoomScaleNormal="100" zoomScaleSheetLayoutView="100" workbookViewId="0">
      <selection activeCell="I10" sqref="I1:K1048576"/>
    </sheetView>
  </sheetViews>
  <sheetFormatPr defaultRowHeight="12" x14ac:dyDescent="0.25"/>
  <cols>
    <col min="1" max="1" width="8.88671875" style="2"/>
    <col min="2" max="2" width="6.44140625" style="2" customWidth="1"/>
    <col min="3" max="3" width="52.21875" style="2" customWidth="1"/>
    <col min="4" max="4" width="9.77734375" style="98" hidden="1" customWidth="1"/>
    <col min="5" max="6" width="14" style="2" customWidth="1"/>
    <col min="7" max="7" width="11.21875" style="2" customWidth="1"/>
    <col min="8" max="16384" width="8.88671875" style="2"/>
  </cols>
  <sheetData>
    <row r="1" spans="2:8" s="10" customFormat="1" x14ac:dyDescent="0.25">
      <c r="B1" s="11"/>
      <c r="C1" s="11"/>
      <c r="D1" s="12"/>
      <c r="E1" s="13"/>
      <c r="F1" s="14"/>
      <c r="G1" s="15"/>
      <c r="H1" s="15"/>
    </row>
    <row r="2" spans="2:8" s="10" customFormat="1" x14ac:dyDescent="0.25">
      <c r="B2" s="11"/>
      <c r="C2" s="16" t="s">
        <v>86</v>
      </c>
      <c r="E2" s="17" t="s">
        <v>87</v>
      </c>
      <c r="F2" s="14"/>
      <c r="H2" s="15"/>
    </row>
    <row r="3" spans="2:8" s="10" customFormat="1" ht="12" customHeight="1" x14ac:dyDescent="0.25">
      <c r="B3" s="11"/>
      <c r="C3" s="16" t="s">
        <v>88</v>
      </c>
      <c r="E3" s="204" t="s">
        <v>5514</v>
      </c>
      <c r="F3" s="204"/>
      <c r="G3" s="204"/>
      <c r="H3" s="32"/>
    </row>
    <row r="4" spans="2:8" s="10" customFormat="1" x14ac:dyDescent="0.25">
      <c r="B4" s="11"/>
      <c r="E4" s="204"/>
      <c r="F4" s="204"/>
      <c r="G4" s="204"/>
      <c r="H4" s="32"/>
    </row>
    <row r="5" spans="2:8" s="10" customFormat="1" x14ac:dyDescent="0.25">
      <c r="B5" s="11"/>
      <c r="C5" s="16" t="s">
        <v>90</v>
      </c>
      <c r="E5" s="33">
        <v>2176.94</v>
      </c>
      <c r="F5" s="14"/>
      <c r="H5" s="15"/>
    </row>
    <row r="6" spans="2:8" s="10" customFormat="1" x14ac:dyDescent="0.25">
      <c r="B6" s="11"/>
      <c r="C6" s="16" t="s">
        <v>91</v>
      </c>
      <c r="E6" s="18">
        <v>45259</v>
      </c>
      <c r="F6" s="14"/>
      <c r="H6" s="15"/>
    </row>
    <row r="7" spans="2:8" s="10" customFormat="1" x14ac:dyDescent="0.25">
      <c r="B7" s="11"/>
      <c r="C7" s="16" t="s">
        <v>92</v>
      </c>
      <c r="E7" s="87" t="s">
        <v>5513</v>
      </c>
      <c r="F7" s="13"/>
      <c r="G7" s="14"/>
      <c r="H7" s="15"/>
    </row>
    <row r="8" spans="2:8" s="10" customFormat="1" x14ac:dyDescent="0.25">
      <c r="B8" s="11"/>
      <c r="C8" s="11"/>
      <c r="D8" s="12"/>
      <c r="E8" s="13"/>
      <c r="F8" s="14"/>
      <c r="G8" s="14"/>
      <c r="H8" s="15"/>
    </row>
    <row r="9" spans="2:8" s="10" customFormat="1" ht="12.6" thickBot="1" x14ac:dyDescent="0.3">
      <c r="B9" s="19"/>
      <c r="C9" s="19"/>
      <c r="D9" s="20"/>
      <c r="E9" s="21"/>
      <c r="F9" s="22"/>
      <c r="G9" s="22"/>
      <c r="H9" s="15"/>
    </row>
    <row r="10" spans="2:8" s="10" customFormat="1" ht="12.6" thickTop="1" x14ac:dyDescent="0.25">
      <c r="B10" s="11"/>
      <c r="C10" s="11"/>
      <c r="D10" s="12"/>
      <c r="E10" s="13"/>
      <c r="F10" s="14"/>
      <c r="G10" s="14"/>
      <c r="H10" s="15"/>
    </row>
    <row r="11" spans="2:8" s="90" customFormat="1" ht="24" x14ac:dyDescent="0.3">
      <c r="B11" s="5" t="s">
        <v>0</v>
      </c>
      <c r="C11" s="5" t="s">
        <v>1</v>
      </c>
      <c r="D11" s="95">
        <v>0.83499999999999996</v>
      </c>
      <c r="E11" s="5" t="s">
        <v>5515</v>
      </c>
      <c r="F11" s="5" t="s">
        <v>5516</v>
      </c>
      <c r="G11" s="5" t="s">
        <v>5517</v>
      </c>
    </row>
    <row r="12" spans="2:8" x14ac:dyDescent="0.25">
      <c r="B12" s="3" t="s">
        <v>19</v>
      </c>
      <c r="C12" s="4" t="s">
        <v>20</v>
      </c>
      <c r="D12" s="96">
        <v>165625.04</v>
      </c>
      <c r="E12" s="91">
        <v>138296.9</v>
      </c>
      <c r="F12" s="91">
        <v>169178.59</v>
      </c>
      <c r="G12" s="93">
        <v>3.4580226542802059E-2</v>
      </c>
    </row>
    <row r="13" spans="2:8" x14ac:dyDescent="0.25">
      <c r="B13" s="3" t="s">
        <v>21</v>
      </c>
      <c r="C13" s="4" t="s">
        <v>22</v>
      </c>
      <c r="D13" s="96">
        <v>12451.57</v>
      </c>
      <c r="E13" s="91">
        <v>10397.06</v>
      </c>
      <c r="F13" s="91">
        <v>12718.72</v>
      </c>
      <c r="G13" s="93">
        <v>2.5997155960128726E-3</v>
      </c>
    </row>
    <row r="14" spans="2:8" x14ac:dyDescent="0.25">
      <c r="B14" s="3" t="s">
        <v>23</v>
      </c>
      <c r="C14" s="4" t="s">
        <v>24</v>
      </c>
      <c r="D14" s="96">
        <v>42368.37</v>
      </c>
      <c r="E14" s="91">
        <v>35377.58</v>
      </c>
      <c r="F14" s="91">
        <v>43277.39</v>
      </c>
      <c r="G14" s="93">
        <v>8.8459299157251318E-3</v>
      </c>
    </row>
    <row r="15" spans="2:8" x14ac:dyDescent="0.25">
      <c r="B15" s="3" t="s">
        <v>25</v>
      </c>
      <c r="C15" s="4" t="s">
        <v>26</v>
      </c>
      <c r="D15" s="96">
        <v>260527.63</v>
      </c>
      <c r="E15" s="91">
        <v>217540.57</v>
      </c>
      <c r="F15" s="91">
        <v>266117.37</v>
      </c>
      <c r="G15" s="93">
        <v>5.4394583508319092E-2</v>
      </c>
    </row>
    <row r="16" spans="2:8" x14ac:dyDescent="0.25">
      <c r="B16" s="3" t="s">
        <v>27</v>
      </c>
      <c r="C16" s="4" t="s">
        <v>28</v>
      </c>
      <c r="D16" s="96">
        <v>586072.1</v>
      </c>
      <c r="E16" s="91">
        <v>489370.2</v>
      </c>
      <c r="F16" s="91">
        <v>598646.56000000006</v>
      </c>
      <c r="G16" s="93">
        <v>0.12236379120945001</v>
      </c>
    </row>
    <row r="17" spans="2:7" x14ac:dyDescent="0.25">
      <c r="B17" s="3" t="s">
        <v>29</v>
      </c>
      <c r="C17" s="4" t="s">
        <v>30</v>
      </c>
      <c r="D17" s="96">
        <v>501121.86</v>
      </c>
      <c r="E17" s="91">
        <v>418436.75</v>
      </c>
      <c r="F17" s="91">
        <v>511873.67</v>
      </c>
      <c r="G17" s="93">
        <v>0.10462734953575097</v>
      </c>
    </row>
    <row r="18" spans="2:7" x14ac:dyDescent="0.25">
      <c r="B18" s="3" t="s">
        <v>31</v>
      </c>
      <c r="C18" s="4" t="s">
        <v>32</v>
      </c>
      <c r="D18" s="96">
        <v>164042.85999999999</v>
      </c>
      <c r="E18" s="91">
        <v>136975.78</v>
      </c>
      <c r="F18" s="91">
        <v>167562.47</v>
      </c>
      <c r="G18" s="93">
        <v>3.4249890442233109E-2</v>
      </c>
    </row>
    <row r="19" spans="2:7" x14ac:dyDescent="0.25">
      <c r="B19" s="3" t="s">
        <v>33</v>
      </c>
      <c r="C19" s="4" t="s">
        <v>34</v>
      </c>
      <c r="D19" s="96">
        <v>89331.11</v>
      </c>
      <c r="E19" s="91">
        <v>74591.47</v>
      </c>
      <c r="F19" s="91">
        <v>91247.74</v>
      </c>
      <c r="G19" s="93">
        <v>1.8651104260407309E-2</v>
      </c>
    </row>
    <row r="20" spans="2:7" x14ac:dyDescent="0.25">
      <c r="B20" s="3" t="s">
        <v>35</v>
      </c>
      <c r="C20" s="4" t="s">
        <v>36</v>
      </c>
      <c r="D20" s="96">
        <v>169400.33</v>
      </c>
      <c r="E20" s="91">
        <v>141449.26999999999</v>
      </c>
      <c r="F20" s="91">
        <v>173034.89</v>
      </c>
      <c r="G20" s="93">
        <v>3.5368457060724029E-2</v>
      </c>
    </row>
    <row r="21" spans="2:7" x14ac:dyDescent="0.25">
      <c r="B21" s="3" t="s">
        <v>37</v>
      </c>
      <c r="C21" s="4" t="s">
        <v>38</v>
      </c>
      <c r="D21" s="96">
        <v>34572.99</v>
      </c>
      <c r="E21" s="91">
        <v>28868.44</v>
      </c>
      <c r="F21" s="91">
        <v>35314.76</v>
      </c>
      <c r="G21" s="93">
        <v>7.2183625664730073E-3</v>
      </c>
    </row>
    <row r="22" spans="2:7" x14ac:dyDescent="0.25">
      <c r="B22" s="3" t="s">
        <v>39</v>
      </c>
      <c r="C22" s="4" t="s">
        <v>40</v>
      </c>
      <c r="D22" s="96">
        <v>591304.82999999996</v>
      </c>
      <c r="E22" s="91">
        <v>493739.53</v>
      </c>
      <c r="F22" s="91">
        <v>603991.56000000006</v>
      </c>
      <c r="G22" s="93">
        <v>0.1234563130874919</v>
      </c>
    </row>
    <row r="23" spans="2:7" x14ac:dyDescent="0.25">
      <c r="B23" s="3" t="s">
        <v>41</v>
      </c>
      <c r="C23" s="4" t="s">
        <v>42</v>
      </c>
      <c r="D23" s="96">
        <v>163856.09</v>
      </c>
      <c r="E23" s="91">
        <v>136819.82999999999</v>
      </c>
      <c r="F23" s="91">
        <v>167371.69</v>
      </c>
      <c r="G23" s="93">
        <v>3.4210894871813502E-2</v>
      </c>
    </row>
    <row r="24" spans="2:7" x14ac:dyDescent="0.25">
      <c r="B24" s="3" t="s">
        <v>43</v>
      </c>
      <c r="C24" s="4" t="s">
        <v>44</v>
      </c>
      <c r="D24" s="96">
        <v>256177.87</v>
      </c>
      <c r="E24" s="91">
        <v>213908.52</v>
      </c>
      <c r="F24" s="91">
        <v>261674.29</v>
      </c>
      <c r="G24" s="93">
        <v>5.3486414732661414E-2</v>
      </c>
    </row>
    <row r="25" spans="2:7" x14ac:dyDescent="0.25">
      <c r="B25" s="3" t="s">
        <v>45</v>
      </c>
      <c r="C25" s="4" t="s">
        <v>46</v>
      </c>
      <c r="D25" s="96">
        <v>43577.22</v>
      </c>
      <c r="E25" s="91">
        <v>36386.97</v>
      </c>
      <c r="F25" s="91">
        <v>44512.18</v>
      </c>
      <c r="G25" s="93">
        <v>9.0983218876217326E-3</v>
      </c>
    </row>
    <row r="26" spans="2:7" x14ac:dyDescent="0.25">
      <c r="B26" s="3" t="s">
        <v>47</v>
      </c>
      <c r="C26" s="4" t="s">
        <v>48</v>
      </c>
      <c r="D26" s="96">
        <v>139364.29999999999</v>
      </c>
      <c r="E26" s="91">
        <v>116369.19</v>
      </c>
      <c r="F26" s="91">
        <v>142354.43</v>
      </c>
      <c r="G26" s="93">
        <v>2.9097348776647554E-2</v>
      </c>
    </row>
    <row r="27" spans="2:7" x14ac:dyDescent="0.25">
      <c r="B27" s="3" t="s">
        <v>49</v>
      </c>
      <c r="C27" s="4" t="s">
        <v>50</v>
      </c>
      <c r="D27" s="96">
        <v>22947.279999999999</v>
      </c>
      <c r="E27" s="91">
        <v>19160.97</v>
      </c>
      <c r="F27" s="91">
        <v>23439.61</v>
      </c>
      <c r="G27" s="93">
        <v>4.7910732905087376E-3</v>
      </c>
    </row>
    <row r="28" spans="2:7" x14ac:dyDescent="0.25">
      <c r="B28" s="3" t="s">
        <v>51</v>
      </c>
      <c r="C28" s="4" t="s">
        <v>52</v>
      </c>
      <c r="D28" s="96">
        <v>445172.47999999998</v>
      </c>
      <c r="E28" s="91">
        <v>371719.02</v>
      </c>
      <c r="F28" s="91">
        <v>454723.87</v>
      </c>
      <c r="G28" s="93">
        <v>9.2945888950958122E-2</v>
      </c>
    </row>
    <row r="29" spans="2:7" x14ac:dyDescent="0.25">
      <c r="B29" s="3" t="s">
        <v>53</v>
      </c>
      <c r="C29" s="4" t="s">
        <v>54</v>
      </c>
      <c r="D29" s="96">
        <v>5018.4799999999996</v>
      </c>
      <c r="E29" s="91">
        <v>4190.43</v>
      </c>
      <c r="F29" s="91">
        <v>5126.1499999999996</v>
      </c>
      <c r="G29" s="93">
        <v>1.0477887792561978E-3</v>
      </c>
    </row>
    <row r="30" spans="2:7" x14ac:dyDescent="0.25">
      <c r="B30" s="3" t="s">
        <v>55</v>
      </c>
      <c r="C30" s="4" t="s">
        <v>56</v>
      </c>
      <c r="D30" s="96">
        <v>13164.87</v>
      </c>
      <c r="E30" s="91">
        <v>10992.66</v>
      </c>
      <c r="F30" s="91">
        <v>13447.32</v>
      </c>
      <c r="G30" s="93">
        <v>2.748641964645485E-3</v>
      </c>
    </row>
    <row r="31" spans="2:7" x14ac:dyDescent="0.25">
      <c r="B31" s="3" t="s">
        <v>57</v>
      </c>
      <c r="C31" s="4" t="s">
        <v>58</v>
      </c>
      <c r="D31" s="96">
        <v>335487</v>
      </c>
      <c r="E31" s="91">
        <v>280131.64</v>
      </c>
      <c r="F31" s="91">
        <v>342685.03</v>
      </c>
      <c r="G31" s="93">
        <v>7.0045068765657179E-2</v>
      </c>
    </row>
    <row r="32" spans="2:7" x14ac:dyDescent="0.25">
      <c r="B32" s="3" t="s">
        <v>59</v>
      </c>
      <c r="C32" s="4" t="s">
        <v>60</v>
      </c>
      <c r="D32" s="96">
        <v>233052.06</v>
      </c>
      <c r="E32" s="91">
        <v>194598.47</v>
      </c>
      <c r="F32" s="91">
        <v>238052.3</v>
      </c>
      <c r="G32" s="93">
        <v>4.8658062837827643E-2</v>
      </c>
    </row>
    <row r="33" spans="2:7" x14ac:dyDescent="0.25">
      <c r="B33" s="3" t="s">
        <v>61</v>
      </c>
      <c r="C33" s="4" t="s">
        <v>62</v>
      </c>
      <c r="D33" s="96">
        <v>517098.2</v>
      </c>
      <c r="E33" s="91">
        <v>431776.99</v>
      </c>
      <c r="F33" s="91">
        <v>528192.79</v>
      </c>
      <c r="G33" s="93">
        <v>0.10796298950401866</v>
      </c>
    </row>
    <row r="34" spans="2:7" s="9" customFormat="1" x14ac:dyDescent="0.25">
      <c r="B34" s="215" t="s">
        <v>5518</v>
      </c>
      <c r="C34" s="215"/>
      <c r="D34" s="97">
        <v>4791734.54</v>
      </c>
      <c r="E34" s="92">
        <v>4001098.2400000012</v>
      </c>
      <c r="F34" s="92">
        <v>4892350.54</v>
      </c>
      <c r="G34" s="94">
        <v>1</v>
      </c>
    </row>
  </sheetData>
  <mergeCells count="2">
    <mergeCell ref="B34:C34"/>
    <mergeCell ref="E3:G4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98" fitToHeight="0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74"/>
  <sheetViews>
    <sheetView showGridLines="0" view="pageBreakPreview" topLeftCell="A46" zoomScaleNormal="100" zoomScaleSheetLayoutView="100" workbookViewId="0">
      <selection activeCell="A63" sqref="A63"/>
    </sheetView>
  </sheetViews>
  <sheetFormatPr defaultRowHeight="12" x14ac:dyDescent="0.25"/>
  <cols>
    <col min="1" max="1" width="8.88671875" style="2"/>
    <col min="2" max="2" width="30.88671875" style="101" customWidth="1"/>
    <col min="3" max="3" width="13.109375" style="2" customWidth="1"/>
    <col min="4" max="4" width="16.77734375" style="2" customWidth="1"/>
    <col min="5" max="22" width="12.5546875" style="2" customWidth="1"/>
    <col min="23" max="16384" width="8.88671875" style="2"/>
  </cols>
  <sheetData>
    <row r="1" spans="2:24" s="10" customFormat="1" x14ac:dyDescent="0.25">
      <c r="B1" s="11"/>
      <c r="C1" s="11"/>
      <c r="D1" s="12"/>
      <c r="E1" s="13"/>
      <c r="F1" s="14"/>
      <c r="G1" s="15"/>
      <c r="H1" s="15"/>
      <c r="I1" s="15"/>
      <c r="J1" s="15"/>
      <c r="K1" s="15"/>
    </row>
    <row r="2" spans="2:24" s="10" customFormat="1" x14ac:dyDescent="0.25">
      <c r="B2" s="11"/>
      <c r="C2" s="16" t="s">
        <v>86</v>
      </c>
      <c r="D2" s="17" t="s">
        <v>87</v>
      </c>
      <c r="G2" s="14"/>
      <c r="I2" s="15"/>
      <c r="J2" s="15"/>
      <c r="K2" s="15"/>
    </row>
    <row r="3" spans="2:24" s="10" customFormat="1" ht="12" customHeight="1" x14ac:dyDescent="0.25">
      <c r="B3" s="11"/>
      <c r="C3" s="16" t="s">
        <v>88</v>
      </c>
      <c r="D3" s="33" t="s">
        <v>5514</v>
      </c>
      <c r="G3" s="32"/>
      <c r="H3" s="32"/>
      <c r="I3" s="32"/>
      <c r="J3" s="15"/>
      <c r="K3" s="15"/>
    </row>
    <row r="4" spans="2:24" s="10" customFormat="1" x14ac:dyDescent="0.25">
      <c r="B4" s="11"/>
      <c r="C4" s="88"/>
      <c r="D4" s="32"/>
      <c r="G4" s="32"/>
      <c r="H4" s="32"/>
      <c r="I4" s="32"/>
      <c r="J4" s="15"/>
      <c r="K4" s="15"/>
    </row>
    <row r="5" spans="2:24" s="10" customFormat="1" x14ac:dyDescent="0.25">
      <c r="B5" s="11"/>
      <c r="C5" s="16" t="s">
        <v>90</v>
      </c>
      <c r="D5" s="33">
        <v>2176.94</v>
      </c>
      <c r="G5" s="14"/>
      <c r="I5" s="15"/>
      <c r="J5" s="15"/>
      <c r="K5" s="15"/>
    </row>
    <row r="6" spans="2:24" s="10" customFormat="1" x14ac:dyDescent="0.25">
      <c r="B6" s="11"/>
      <c r="C6" s="16" t="s">
        <v>91</v>
      </c>
      <c r="D6" s="18">
        <v>45259</v>
      </c>
      <c r="G6" s="14"/>
      <c r="I6" s="15"/>
      <c r="J6" s="15"/>
      <c r="K6" s="15"/>
    </row>
    <row r="7" spans="2:24" s="10" customFormat="1" x14ac:dyDescent="0.25">
      <c r="B7" s="11"/>
      <c r="C7" s="16" t="s">
        <v>92</v>
      </c>
      <c r="D7" s="87" t="s">
        <v>5513</v>
      </c>
      <c r="G7" s="13"/>
      <c r="H7" s="14"/>
      <c r="I7" s="15"/>
      <c r="J7" s="15"/>
      <c r="K7" s="15"/>
    </row>
    <row r="8" spans="2:24" s="10" customFormat="1" x14ac:dyDescent="0.25">
      <c r="B8" s="11"/>
      <c r="C8" s="11"/>
      <c r="D8" s="12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2:24" s="10" customFormat="1" ht="12.6" thickBot="1" x14ac:dyDescent="0.3"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2:24" s="10" customFormat="1" ht="12.6" thickTop="1" x14ac:dyDescent="0.25">
      <c r="B10" s="11"/>
      <c r="C10" s="11"/>
      <c r="D10" s="12"/>
      <c r="E10" s="1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2:24" s="6" customFormat="1" ht="12" customHeight="1" x14ac:dyDescent="0.3">
      <c r="B11" s="216" t="s">
        <v>1</v>
      </c>
      <c r="C11" s="113" t="s">
        <v>5519</v>
      </c>
      <c r="D11" s="100" t="s">
        <v>63</v>
      </c>
      <c r="E11" s="100">
        <v>1</v>
      </c>
      <c r="F11" s="100">
        <v>2</v>
      </c>
      <c r="G11" s="100">
        <v>3</v>
      </c>
      <c r="H11" s="100">
        <v>4</v>
      </c>
      <c r="I11" s="100">
        <v>5</v>
      </c>
      <c r="J11" s="100">
        <v>6</v>
      </c>
      <c r="K11" s="100">
        <v>7</v>
      </c>
      <c r="L11" s="100">
        <v>8</v>
      </c>
      <c r="M11" s="100">
        <v>9</v>
      </c>
      <c r="N11" s="100">
        <v>10</v>
      </c>
      <c r="O11" s="100">
        <v>11</v>
      </c>
      <c r="P11" s="100">
        <v>12</v>
      </c>
      <c r="Q11" s="100">
        <v>13</v>
      </c>
      <c r="R11" s="100">
        <v>14</v>
      </c>
      <c r="S11" s="100">
        <v>15</v>
      </c>
      <c r="T11" s="100">
        <v>16</v>
      </c>
      <c r="U11" s="100">
        <v>17</v>
      </c>
      <c r="V11" s="100">
        <v>18</v>
      </c>
    </row>
    <row r="12" spans="2:24" s="6" customFormat="1" ht="12" customHeight="1" x14ac:dyDescent="0.3">
      <c r="B12" s="216" t="s">
        <v>1</v>
      </c>
      <c r="C12" s="102">
        <f>Somatório!F34</f>
        <v>4892350.54</v>
      </c>
      <c r="D12" s="100" t="s">
        <v>64</v>
      </c>
      <c r="E12" s="100">
        <v>30</v>
      </c>
      <c r="F12" s="100">
        <v>60</v>
      </c>
      <c r="G12" s="100">
        <v>90</v>
      </c>
      <c r="H12" s="100">
        <v>120</v>
      </c>
      <c r="I12" s="100">
        <v>150</v>
      </c>
      <c r="J12" s="100">
        <v>180</v>
      </c>
      <c r="K12" s="100">
        <v>210</v>
      </c>
      <c r="L12" s="100">
        <v>240</v>
      </c>
      <c r="M12" s="100">
        <v>270</v>
      </c>
      <c r="N12" s="100">
        <v>300</v>
      </c>
      <c r="O12" s="100">
        <v>330</v>
      </c>
      <c r="P12" s="100">
        <v>360</v>
      </c>
      <c r="Q12" s="100">
        <v>390</v>
      </c>
      <c r="R12" s="100">
        <v>420</v>
      </c>
      <c r="S12" s="100">
        <v>450</v>
      </c>
      <c r="T12" s="100">
        <v>480</v>
      </c>
      <c r="U12" s="100">
        <v>510</v>
      </c>
      <c r="V12" s="100">
        <v>540</v>
      </c>
    </row>
    <row r="13" spans="2:24" x14ac:dyDescent="0.25">
      <c r="B13" s="217" t="s">
        <v>20</v>
      </c>
      <c r="C13" s="218">
        <f>Somatório!F12</f>
        <v>169178.59</v>
      </c>
      <c r="D13" s="219" t="s">
        <v>65</v>
      </c>
      <c r="E13" s="104">
        <v>0.6</v>
      </c>
      <c r="F13" s="104">
        <v>0.3</v>
      </c>
      <c r="G13" s="104">
        <v>0.1</v>
      </c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11">
        <f>SUM(E13:V13)</f>
        <v>0.99999999999999989</v>
      </c>
    </row>
    <row r="14" spans="2:24" x14ac:dyDescent="0.25">
      <c r="B14" s="217" t="s">
        <v>20</v>
      </c>
      <c r="C14" s="218"/>
      <c r="D14" s="219" t="s">
        <v>65</v>
      </c>
      <c r="E14" s="107">
        <f>TRUNC(E13*$C13,2)</f>
        <v>101507.15</v>
      </c>
      <c r="F14" s="107">
        <f t="shared" ref="F14:V14" si="0">TRUNC(F13*$C13,2)</f>
        <v>50753.57</v>
      </c>
      <c r="G14" s="107">
        <f t="shared" si="0"/>
        <v>16917.849999999999</v>
      </c>
      <c r="H14" s="107">
        <f t="shared" si="0"/>
        <v>0</v>
      </c>
      <c r="I14" s="107">
        <f t="shared" si="0"/>
        <v>0</v>
      </c>
      <c r="J14" s="107">
        <f t="shared" si="0"/>
        <v>0</v>
      </c>
      <c r="K14" s="107">
        <f t="shared" si="0"/>
        <v>0</v>
      </c>
      <c r="L14" s="107">
        <f t="shared" si="0"/>
        <v>0</v>
      </c>
      <c r="M14" s="107">
        <f t="shared" si="0"/>
        <v>0</v>
      </c>
      <c r="N14" s="107">
        <f t="shared" si="0"/>
        <v>0</v>
      </c>
      <c r="O14" s="107">
        <f t="shared" si="0"/>
        <v>0</v>
      </c>
      <c r="P14" s="107">
        <f t="shared" si="0"/>
        <v>0</v>
      </c>
      <c r="Q14" s="107">
        <f t="shared" si="0"/>
        <v>0</v>
      </c>
      <c r="R14" s="107">
        <f t="shared" si="0"/>
        <v>0</v>
      </c>
      <c r="S14" s="107">
        <f t="shared" si="0"/>
        <v>0</v>
      </c>
      <c r="T14" s="107">
        <f t="shared" si="0"/>
        <v>0</v>
      </c>
      <c r="U14" s="107">
        <f t="shared" si="0"/>
        <v>0</v>
      </c>
      <c r="V14" s="107">
        <f t="shared" si="0"/>
        <v>0</v>
      </c>
    </row>
    <row r="15" spans="2:24" x14ac:dyDescent="0.25">
      <c r="B15" s="217" t="s">
        <v>22</v>
      </c>
      <c r="C15" s="218">
        <f>Somatório!F13</f>
        <v>12718.72</v>
      </c>
      <c r="D15" s="219" t="s">
        <v>65</v>
      </c>
      <c r="E15" s="104">
        <v>5.5550121093670503E-2</v>
      </c>
      <c r="F15" s="104">
        <v>5.5550121093670503E-2</v>
      </c>
      <c r="G15" s="104">
        <v>5.5550121093670503E-2</v>
      </c>
      <c r="H15" s="104">
        <v>5.5550121093670503E-2</v>
      </c>
      <c r="I15" s="104">
        <v>5.5550121093670503E-2</v>
      </c>
      <c r="J15" s="104">
        <v>5.5550121093670503E-2</v>
      </c>
      <c r="K15" s="104">
        <v>5.5550121093670503E-2</v>
      </c>
      <c r="L15" s="104">
        <v>5.5550121093670503E-2</v>
      </c>
      <c r="M15" s="104">
        <v>5.5550121093670503E-2</v>
      </c>
      <c r="N15" s="104">
        <v>5.5550121093670503E-2</v>
      </c>
      <c r="O15" s="104">
        <v>5.5550121093670503E-2</v>
      </c>
      <c r="P15" s="104">
        <v>5.5550121093670503E-2</v>
      </c>
      <c r="Q15" s="104">
        <v>5.5550121093670503E-2</v>
      </c>
      <c r="R15" s="104">
        <v>5.5550121093670503E-2</v>
      </c>
      <c r="S15" s="104">
        <v>5.5550121093670503E-2</v>
      </c>
      <c r="T15" s="104">
        <v>5.5550121093670503E-2</v>
      </c>
      <c r="U15" s="104">
        <v>5.560002E-2</v>
      </c>
      <c r="V15" s="104">
        <v>5.560002E-2</v>
      </c>
      <c r="W15" s="111">
        <f>SUM(E15:V15)</f>
        <v>1.0000019774987283</v>
      </c>
      <c r="X15" s="112"/>
    </row>
    <row r="16" spans="2:24" x14ac:dyDescent="0.25">
      <c r="B16" s="217" t="s">
        <v>22</v>
      </c>
      <c r="C16" s="218"/>
      <c r="D16" s="219" t="s">
        <v>65</v>
      </c>
      <c r="E16" s="107">
        <f>TRUNC(E15*$C15,2)</f>
        <v>706.52</v>
      </c>
      <c r="F16" s="107">
        <f t="shared" ref="F16" si="1">TRUNC(F15*$C15,2)</f>
        <v>706.52</v>
      </c>
      <c r="G16" s="107">
        <f t="shared" ref="G16" si="2">TRUNC(G15*$C15,2)</f>
        <v>706.52</v>
      </c>
      <c r="H16" s="107">
        <f t="shared" ref="H16" si="3">TRUNC(H15*$C15,2)</f>
        <v>706.52</v>
      </c>
      <c r="I16" s="107">
        <f t="shared" ref="I16" si="4">TRUNC(I15*$C15,2)</f>
        <v>706.52</v>
      </c>
      <c r="J16" s="107">
        <f t="shared" ref="J16" si="5">TRUNC(J15*$C15,2)</f>
        <v>706.52</v>
      </c>
      <c r="K16" s="107">
        <f t="shared" ref="K16" si="6">TRUNC(K15*$C15,2)</f>
        <v>706.52</v>
      </c>
      <c r="L16" s="107">
        <f t="shared" ref="L16" si="7">TRUNC(L15*$C15,2)</f>
        <v>706.52</v>
      </c>
      <c r="M16" s="107">
        <f t="shared" ref="M16" si="8">TRUNC(M15*$C15,2)</f>
        <v>706.52</v>
      </c>
      <c r="N16" s="107">
        <f t="shared" ref="N16" si="9">TRUNC(N15*$C15,2)</f>
        <v>706.52</v>
      </c>
      <c r="O16" s="107">
        <f t="shared" ref="O16" si="10">TRUNC(O15*$C15,2)</f>
        <v>706.52</v>
      </c>
      <c r="P16" s="107">
        <f t="shared" ref="P16" si="11">TRUNC(P15*$C15,2)</f>
        <v>706.52</v>
      </c>
      <c r="Q16" s="107">
        <f t="shared" ref="Q16" si="12">TRUNC(Q15*$C15,2)</f>
        <v>706.52</v>
      </c>
      <c r="R16" s="107">
        <f t="shared" ref="R16" si="13">TRUNC(R15*$C15,2)</f>
        <v>706.52</v>
      </c>
      <c r="S16" s="107">
        <f t="shared" ref="S16" si="14">TRUNC(S15*$C15,2)</f>
        <v>706.52</v>
      </c>
      <c r="T16" s="107">
        <f t="shared" ref="T16" si="15">TRUNC(T15*$C15,2)</f>
        <v>706.52</v>
      </c>
      <c r="U16" s="107">
        <f t="shared" ref="U16" si="16">TRUNC(U15*$C15,2)</f>
        <v>707.16</v>
      </c>
      <c r="V16" s="107">
        <f t="shared" ref="V16" si="17">TRUNC(V15*$C15,2)</f>
        <v>707.16</v>
      </c>
    </row>
    <row r="17" spans="2:23" x14ac:dyDescent="0.25">
      <c r="B17" s="217" t="s">
        <v>24</v>
      </c>
      <c r="C17" s="218">
        <f>Somatório!F14</f>
        <v>43277.39</v>
      </c>
      <c r="D17" s="219" t="s">
        <v>65</v>
      </c>
      <c r="E17" s="104">
        <v>0.26</v>
      </c>
      <c r="F17" s="104">
        <v>0.26</v>
      </c>
      <c r="G17" s="104">
        <v>0.18</v>
      </c>
      <c r="H17" s="104">
        <v>0.18</v>
      </c>
      <c r="I17" s="104">
        <v>0.12</v>
      </c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11">
        <f>SUM(E17:V17)</f>
        <v>0.99999999999999989</v>
      </c>
    </row>
    <row r="18" spans="2:23" x14ac:dyDescent="0.25">
      <c r="B18" s="217" t="s">
        <v>24</v>
      </c>
      <c r="C18" s="218"/>
      <c r="D18" s="219" t="s">
        <v>65</v>
      </c>
      <c r="E18" s="107">
        <f>TRUNC(E17*$C17,2)</f>
        <v>11252.12</v>
      </c>
      <c r="F18" s="107">
        <f t="shared" ref="F18" si="18">TRUNC(F17*$C17,2)</f>
        <v>11252.12</v>
      </c>
      <c r="G18" s="107">
        <f t="shared" ref="G18" si="19">TRUNC(G17*$C17,2)</f>
        <v>7789.93</v>
      </c>
      <c r="H18" s="107">
        <f t="shared" ref="H18" si="20">TRUNC(H17*$C17,2)</f>
        <v>7789.93</v>
      </c>
      <c r="I18" s="107">
        <f t="shared" ref="I18" si="21">TRUNC(I17*$C17,2)</f>
        <v>5193.28</v>
      </c>
      <c r="J18" s="107">
        <f t="shared" ref="J18" si="22">TRUNC(J17*$C17,2)</f>
        <v>0</v>
      </c>
      <c r="K18" s="107">
        <f t="shared" ref="K18" si="23">TRUNC(K17*$C17,2)</f>
        <v>0</v>
      </c>
      <c r="L18" s="107">
        <f t="shared" ref="L18" si="24">TRUNC(L17*$C17,2)</f>
        <v>0</v>
      </c>
      <c r="M18" s="107">
        <f t="shared" ref="M18" si="25">TRUNC(M17*$C17,2)</f>
        <v>0</v>
      </c>
      <c r="N18" s="107">
        <f t="shared" ref="N18" si="26">TRUNC(N17*$C17,2)</f>
        <v>0</v>
      </c>
      <c r="O18" s="107">
        <f t="shared" ref="O18" si="27">TRUNC(O17*$C17,2)</f>
        <v>0</v>
      </c>
      <c r="P18" s="107">
        <f t="shared" ref="P18" si="28">TRUNC(P17*$C17,2)</f>
        <v>0</v>
      </c>
      <c r="Q18" s="107">
        <f t="shared" ref="Q18" si="29">TRUNC(Q17*$C17,2)</f>
        <v>0</v>
      </c>
      <c r="R18" s="107">
        <f t="shared" ref="R18" si="30">TRUNC(R17*$C17,2)</f>
        <v>0</v>
      </c>
      <c r="S18" s="107">
        <f t="shared" ref="S18" si="31">TRUNC(S17*$C17,2)</f>
        <v>0</v>
      </c>
      <c r="T18" s="107">
        <f t="shared" ref="T18" si="32">TRUNC(T17*$C17,2)</f>
        <v>0</v>
      </c>
      <c r="U18" s="107">
        <f t="shared" ref="U18" si="33">TRUNC(U17*$C17,2)</f>
        <v>0</v>
      </c>
      <c r="V18" s="107">
        <f t="shared" ref="V18" si="34">TRUNC(V17*$C17,2)</f>
        <v>0</v>
      </c>
    </row>
    <row r="19" spans="2:23" x14ac:dyDescent="0.25">
      <c r="B19" s="217" t="s">
        <v>26</v>
      </c>
      <c r="C19" s="218">
        <f>Somatório!F15</f>
        <v>266117.37</v>
      </c>
      <c r="D19" s="219" t="s">
        <v>65</v>
      </c>
      <c r="E19" s="104">
        <v>0.3</v>
      </c>
      <c r="F19" s="104">
        <v>0.3</v>
      </c>
      <c r="G19" s="104">
        <v>0.2</v>
      </c>
      <c r="H19" s="104">
        <v>0.1</v>
      </c>
      <c r="I19" s="104">
        <v>0.1</v>
      </c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11">
        <f>SUM(E19:V19)</f>
        <v>1</v>
      </c>
    </row>
    <row r="20" spans="2:23" x14ac:dyDescent="0.25">
      <c r="B20" s="217" t="s">
        <v>26</v>
      </c>
      <c r="C20" s="218"/>
      <c r="D20" s="219" t="s">
        <v>65</v>
      </c>
      <c r="E20" s="107">
        <f>TRUNC(E19*$C19,2)</f>
        <v>79835.210000000006</v>
      </c>
      <c r="F20" s="107">
        <f t="shared" ref="F20" si="35">TRUNC(F19*$C19,2)</f>
        <v>79835.210000000006</v>
      </c>
      <c r="G20" s="107">
        <f t="shared" ref="G20" si="36">TRUNC(G19*$C19,2)</f>
        <v>53223.47</v>
      </c>
      <c r="H20" s="107">
        <f t="shared" ref="H20" si="37">TRUNC(H19*$C19,2)</f>
        <v>26611.73</v>
      </c>
      <c r="I20" s="107">
        <f t="shared" ref="I20" si="38">TRUNC(I19*$C19,2)</f>
        <v>26611.73</v>
      </c>
      <c r="J20" s="107">
        <f t="shared" ref="J20" si="39">TRUNC(J19*$C19,2)</f>
        <v>0</v>
      </c>
      <c r="K20" s="107">
        <f t="shared" ref="K20" si="40">TRUNC(K19*$C19,2)</f>
        <v>0</v>
      </c>
      <c r="L20" s="107">
        <f t="shared" ref="L20" si="41">TRUNC(L19*$C19,2)</f>
        <v>0</v>
      </c>
      <c r="M20" s="107">
        <f t="shared" ref="M20" si="42">TRUNC(M19*$C19,2)</f>
        <v>0</v>
      </c>
      <c r="N20" s="107">
        <f t="shared" ref="N20" si="43">TRUNC(N19*$C19,2)</f>
        <v>0</v>
      </c>
      <c r="O20" s="107">
        <f t="shared" ref="O20" si="44">TRUNC(O19*$C19,2)</f>
        <v>0</v>
      </c>
      <c r="P20" s="107">
        <f t="shared" ref="P20" si="45">TRUNC(P19*$C19,2)</f>
        <v>0</v>
      </c>
      <c r="Q20" s="107">
        <f t="shared" ref="Q20" si="46">TRUNC(Q19*$C19,2)</f>
        <v>0</v>
      </c>
      <c r="R20" s="107">
        <f t="shared" ref="R20" si="47">TRUNC(R19*$C19,2)</f>
        <v>0</v>
      </c>
      <c r="S20" s="107">
        <f t="shared" ref="S20" si="48">TRUNC(S19*$C19,2)</f>
        <v>0</v>
      </c>
      <c r="T20" s="107">
        <f t="shared" ref="T20" si="49">TRUNC(T19*$C19,2)</f>
        <v>0</v>
      </c>
      <c r="U20" s="107">
        <f t="shared" ref="U20" si="50">TRUNC(U19*$C19,2)</f>
        <v>0</v>
      </c>
      <c r="V20" s="107">
        <f t="shared" ref="V20" si="51">TRUNC(V19*$C19,2)</f>
        <v>0</v>
      </c>
    </row>
    <row r="21" spans="2:23" x14ac:dyDescent="0.25">
      <c r="B21" s="217" t="s">
        <v>28</v>
      </c>
      <c r="C21" s="218">
        <f>Somatório!F16</f>
        <v>598646.56000000006</v>
      </c>
      <c r="D21" s="219" t="s">
        <v>65</v>
      </c>
      <c r="E21" s="105"/>
      <c r="F21" s="104">
        <v>0.1</v>
      </c>
      <c r="G21" s="104">
        <v>0.2</v>
      </c>
      <c r="H21" s="104">
        <v>0.2</v>
      </c>
      <c r="I21" s="104">
        <v>0.2</v>
      </c>
      <c r="J21" s="104">
        <v>0.1</v>
      </c>
      <c r="K21" s="104">
        <v>0.1</v>
      </c>
      <c r="L21" s="104">
        <v>0.05</v>
      </c>
      <c r="M21" s="104">
        <v>0.05</v>
      </c>
      <c r="N21" s="105"/>
      <c r="O21" s="105"/>
      <c r="P21" s="105"/>
      <c r="Q21" s="105"/>
      <c r="R21" s="105"/>
      <c r="S21" s="105"/>
      <c r="T21" s="105"/>
      <c r="U21" s="105"/>
      <c r="V21" s="105"/>
      <c r="W21" s="111">
        <f>SUM(E21:V21)</f>
        <v>1</v>
      </c>
    </row>
    <row r="22" spans="2:23" x14ac:dyDescent="0.25">
      <c r="B22" s="217" t="s">
        <v>28</v>
      </c>
      <c r="C22" s="218"/>
      <c r="D22" s="219" t="s">
        <v>65</v>
      </c>
      <c r="E22" s="107">
        <f>TRUNC(E21*$C21,2)</f>
        <v>0</v>
      </c>
      <c r="F22" s="107">
        <f t="shared" ref="F22" si="52">TRUNC(F21*$C21,2)</f>
        <v>59864.65</v>
      </c>
      <c r="G22" s="107">
        <f t="shared" ref="G22" si="53">TRUNC(G21*$C21,2)</f>
        <v>119729.31</v>
      </c>
      <c r="H22" s="107">
        <f t="shared" ref="H22" si="54">TRUNC(H21*$C21,2)</f>
        <v>119729.31</v>
      </c>
      <c r="I22" s="107">
        <f t="shared" ref="I22" si="55">TRUNC(I21*$C21,2)</f>
        <v>119729.31</v>
      </c>
      <c r="J22" s="107">
        <f t="shared" ref="J22" si="56">TRUNC(J21*$C21,2)</f>
        <v>59864.65</v>
      </c>
      <c r="K22" s="107">
        <f t="shared" ref="K22" si="57">TRUNC(K21*$C21,2)</f>
        <v>59864.65</v>
      </c>
      <c r="L22" s="107">
        <f t="shared" ref="L22" si="58">TRUNC(L21*$C21,2)</f>
        <v>29932.32</v>
      </c>
      <c r="M22" s="107">
        <f t="shared" ref="M22" si="59">TRUNC(M21*$C21,2)</f>
        <v>29932.32</v>
      </c>
      <c r="N22" s="107">
        <f t="shared" ref="N22" si="60">TRUNC(N21*$C21,2)</f>
        <v>0</v>
      </c>
      <c r="O22" s="107">
        <f t="shared" ref="O22" si="61">TRUNC(O21*$C21,2)</f>
        <v>0</v>
      </c>
      <c r="P22" s="107">
        <f t="shared" ref="P22" si="62">TRUNC(P21*$C21,2)</f>
        <v>0</v>
      </c>
      <c r="Q22" s="107">
        <f t="shared" ref="Q22" si="63">TRUNC(Q21*$C21,2)</f>
        <v>0</v>
      </c>
      <c r="R22" s="107">
        <f t="shared" ref="R22" si="64">TRUNC(R21*$C21,2)</f>
        <v>0</v>
      </c>
      <c r="S22" s="107">
        <f t="shared" ref="S22" si="65">TRUNC(S21*$C21,2)</f>
        <v>0</v>
      </c>
      <c r="T22" s="107">
        <f t="shared" ref="T22" si="66">TRUNC(T21*$C21,2)</f>
        <v>0</v>
      </c>
      <c r="U22" s="107">
        <f t="shared" ref="U22" si="67">TRUNC(U21*$C21,2)</f>
        <v>0</v>
      </c>
      <c r="V22" s="107">
        <f t="shared" ref="V22" si="68">TRUNC(V21*$C21,2)</f>
        <v>0</v>
      </c>
    </row>
    <row r="23" spans="2:23" x14ac:dyDescent="0.25">
      <c r="B23" s="217" t="s">
        <v>66</v>
      </c>
      <c r="C23" s="218">
        <f>Somatório!F17</f>
        <v>511873.67</v>
      </c>
      <c r="D23" s="219" t="s">
        <v>65</v>
      </c>
      <c r="E23" s="105"/>
      <c r="F23" s="105"/>
      <c r="G23" s="104">
        <v>0.1</v>
      </c>
      <c r="H23" s="104">
        <v>0.1</v>
      </c>
      <c r="I23" s="104">
        <v>0.12</v>
      </c>
      <c r="J23" s="104">
        <v>0.13</v>
      </c>
      <c r="K23" s="104">
        <v>0.05</v>
      </c>
      <c r="L23" s="104">
        <v>0.05</v>
      </c>
      <c r="M23" s="104">
        <v>7.4999999999999997E-2</v>
      </c>
      <c r="N23" s="104">
        <v>7.4999999999999997E-2</v>
      </c>
      <c r="O23" s="104">
        <v>7.4999999999999997E-2</v>
      </c>
      <c r="P23" s="104">
        <v>7.4999999999999997E-2</v>
      </c>
      <c r="Q23" s="104">
        <v>7.4999999999999997E-2</v>
      </c>
      <c r="R23" s="105"/>
      <c r="S23" s="105"/>
      <c r="T23" s="105"/>
      <c r="U23" s="104">
        <v>0.05</v>
      </c>
      <c r="V23" s="104">
        <v>2.5000000000000001E-2</v>
      </c>
      <c r="W23" s="111">
        <f>SUM(E23:V23)</f>
        <v>0.99999999999999989</v>
      </c>
    </row>
    <row r="24" spans="2:23" x14ac:dyDescent="0.25">
      <c r="B24" s="217" t="s">
        <v>66</v>
      </c>
      <c r="C24" s="218"/>
      <c r="D24" s="219" t="s">
        <v>65</v>
      </c>
      <c r="E24" s="107">
        <f>TRUNC(E23*$C23,2)</f>
        <v>0</v>
      </c>
      <c r="F24" s="107">
        <f t="shared" ref="F24" si="69">TRUNC(F23*$C23,2)</f>
        <v>0</v>
      </c>
      <c r="G24" s="107">
        <f t="shared" ref="G24" si="70">TRUNC(G23*$C23,2)</f>
        <v>51187.360000000001</v>
      </c>
      <c r="H24" s="107">
        <f t="shared" ref="H24" si="71">TRUNC(H23*$C23,2)</f>
        <v>51187.360000000001</v>
      </c>
      <c r="I24" s="107">
        <f t="shared" ref="I24" si="72">TRUNC(I23*$C23,2)</f>
        <v>61424.84</v>
      </c>
      <c r="J24" s="107">
        <f t="shared" ref="J24" si="73">TRUNC(J23*$C23,2)</f>
        <v>66543.570000000007</v>
      </c>
      <c r="K24" s="107">
        <f t="shared" ref="K24" si="74">TRUNC(K23*$C23,2)</f>
        <v>25593.68</v>
      </c>
      <c r="L24" s="107">
        <f t="shared" ref="L24" si="75">TRUNC(L23*$C23,2)</f>
        <v>25593.68</v>
      </c>
      <c r="M24" s="107">
        <f t="shared" ref="M24" si="76">TRUNC(M23*$C23,2)</f>
        <v>38390.519999999997</v>
      </c>
      <c r="N24" s="107">
        <f t="shared" ref="N24" si="77">TRUNC(N23*$C23,2)</f>
        <v>38390.519999999997</v>
      </c>
      <c r="O24" s="107">
        <f t="shared" ref="O24" si="78">TRUNC(O23*$C23,2)</f>
        <v>38390.519999999997</v>
      </c>
      <c r="P24" s="107">
        <f t="shared" ref="P24" si="79">TRUNC(P23*$C23,2)</f>
        <v>38390.519999999997</v>
      </c>
      <c r="Q24" s="107">
        <f t="shared" ref="Q24" si="80">TRUNC(Q23*$C23,2)</f>
        <v>38390.519999999997</v>
      </c>
      <c r="R24" s="107">
        <f t="shared" ref="R24" si="81">TRUNC(R23*$C23,2)</f>
        <v>0</v>
      </c>
      <c r="S24" s="107">
        <f t="shared" ref="S24" si="82">TRUNC(S23*$C23,2)</f>
        <v>0</v>
      </c>
      <c r="T24" s="107">
        <f t="shared" ref="T24" si="83">TRUNC(T23*$C23,2)</f>
        <v>0</v>
      </c>
      <c r="U24" s="107">
        <f t="shared" ref="U24" si="84">TRUNC(U23*$C23,2)</f>
        <v>25593.68</v>
      </c>
      <c r="V24" s="107">
        <f t="shared" ref="V24" si="85">TRUNC(V23*$C23,2)</f>
        <v>12796.84</v>
      </c>
    </row>
    <row r="25" spans="2:23" x14ac:dyDescent="0.25">
      <c r="B25" s="217" t="s">
        <v>67</v>
      </c>
      <c r="C25" s="218">
        <f>Somatório!F18</f>
        <v>167562.47</v>
      </c>
      <c r="D25" s="219" t="s">
        <v>65</v>
      </c>
      <c r="E25" s="105"/>
      <c r="F25" s="105"/>
      <c r="G25" s="104">
        <v>0.1</v>
      </c>
      <c r="H25" s="104">
        <v>0.1</v>
      </c>
      <c r="I25" s="104">
        <v>0.12</v>
      </c>
      <c r="J25" s="104">
        <v>0.13</v>
      </c>
      <c r="K25" s="104">
        <v>0.05</v>
      </c>
      <c r="L25" s="104">
        <v>0.05</v>
      </c>
      <c r="M25" s="104">
        <v>7.4999999999999997E-2</v>
      </c>
      <c r="N25" s="104">
        <v>7.4999999999999997E-2</v>
      </c>
      <c r="O25" s="104">
        <v>7.4999999999999997E-2</v>
      </c>
      <c r="P25" s="104">
        <v>7.4999999999999997E-2</v>
      </c>
      <c r="Q25" s="104">
        <v>7.4999999999999997E-2</v>
      </c>
      <c r="R25" s="105"/>
      <c r="S25" s="105"/>
      <c r="T25" s="105"/>
      <c r="U25" s="104">
        <v>0.05</v>
      </c>
      <c r="V25" s="104">
        <v>2.5000000000000001E-2</v>
      </c>
      <c r="W25" s="111">
        <f>SUM(E25:V25)</f>
        <v>0.99999999999999989</v>
      </c>
    </row>
    <row r="26" spans="2:23" x14ac:dyDescent="0.25">
      <c r="B26" s="217" t="s">
        <v>67</v>
      </c>
      <c r="C26" s="218"/>
      <c r="D26" s="219" t="s">
        <v>65</v>
      </c>
      <c r="E26" s="107">
        <f>TRUNC(E25*$C25,2)</f>
        <v>0</v>
      </c>
      <c r="F26" s="107">
        <f t="shared" ref="F26" si="86">TRUNC(F25*$C25,2)</f>
        <v>0</v>
      </c>
      <c r="G26" s="107">
        <f t="shared" ref="G26" si="87">TRUNC(G25*$C25,2)</f>
        <v>16756.240000000002</v>
      </c>
      <c r="H26" s="107">
        <f t="shared" ref="H26" si="88">TRUNC(H25*$C25,2)</f>
        <v>16756.240000000002</v>
      </c>
      <c r="I26" s="107">
        <f t="shared" ref="I26" si="89">TRUNC(I25*$C25,2)</f>
        <v>20107.490000000002</v>
      </c>
      <c r="J26" s="107">
        <f t="shared" ref="J26" si="90">TRUNC(J25*$C25,2)</f>
        <v>21783.119999999999</v>
      </c>
      <c r="K26" s="107">
        <f t="shared" ref="K26" si="91">TRUNC(K25*$C25,2)</f>
        <v>8378.1200000000008</v>
      </c>
      <c r="L26" s="107">
        <f t="shared" ref="L26" si="92">TRUNC(L25*$C25,2)</f>
        <v>8378.1200000000008</v>
      </c>
      <c r="M26" s="107">
        <f t="shared" ref="M26" si="93">TRUNC(M25*$C25,2)</f>
        <v>12567.18</v>
      </c>
      <c r="N26" s="107">
        <f t="shared" ref="N26" si="94">TRUNC(N25*$C25,2)</f>
        <v>12567.18</v>
      </c>
      <c r="O26" s="107">
        <f t="shared" ref="O26" si="95">TRUNC(O25*$C25,2)</f>
        <v>12567.18</v>
      </c>
      <c r="P26" s="107">
        <f t="shared" ref="P26" si="96">TRUNC(P25*$C25,2)</f>
        <v>12567.18</v>
      </c>
      <c r="Q26" s="107">
        <f t="shared" ref="Q26" si="97">TRUNC(Q25*$C25,2)</f>
        <v>12567.18</v>
      </c>
      <c r="R26" s="107">
        <f t="shared" ref="R26" si="98">TRUNC(R25*$C25,2)</f>
        <v>0</v>
      </c>
      <c r="S26" s="107">
        <f t="shared" ref="S26" si="99">TRUNC(S25*$C25,2)</f>
        <v>0</v>
      </c>
      <c r="T26" s="107">
        <f t="shared" ref="T26" si="100">TRUNC(T25*$C25,2)</f>
        <v>0</v>
      </c>
      <c r="U26" s="107">
        <f t="shared" ref="U26" si="101">TRUNC(U25*$C25,2)</f>
        <v>8378.1200000000008</v>
      </c>
      <c r="V26" s="107">
        <f t="shared" ref="V26" si="102">TRUNC(V25*$C25,2)</f>
        <v>4189.0600000000004</v>
      </c>
    </row>
    <row r="27" spans="2:23" x14ac:dyDescent="0.25">
      <c r="B27" s="217" t="s">
        <v>68</v>
      </c>
      <c r="C27" s="218">
        <f>Somatório!F19</f>
        <v>91247.74</v>
      </c>
      <c r="D27" s="219" t="s">
        <v>65</v>
      </c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4">
        <v>0.5</v>
      </c>
      <c r="S27" s="104">
        <v>0.5</v>
      </c>
      <c r="T27" s="105"/>
      <c r="U27" s="105"/>
      <c r="V27" s="105"/>
      <c r="W27" s="111">
        <f>SUM(E27:V27)</f>
        <v>1</v>
      </c>
    </row>
    <row r="28" spans="2:23" x14ac:dyDescent="0.25">
      <c r="B28" s="217" t="s">
        <v>68</v>
      </c>
      <c r="C28" s="218"/>
      <c r="D28" s="219" t="s">
        <v>65</v>
      </c>
      <c r="E28" s="107">
        <f>TRUNC(E27*$C27,2)</f>
        <v>0</v>
      </c>
      <c r="F28" s="107">
        <f t="shared" ref="F28" si="103">TRUNC(F27*$C27,2)</f>
        <v>0</v>
      </c>
      <c r="G28" s="107">
        <f t="shared" ref="G28" si="104">TRUNC(G27*$C27,2)</f>
        <v>0</v>
      </c>
      <c r="H28" s="107">
        <f t="shared" ref="H28" si="105">TRUNC(H27*$C27,2)</f>
        <v>0</v>
      </c>
      <c r="I28" s="107">
        <f t="shared" ref="I28" si="106">TRUNC(I27*$C27,2)</f>
        <v>0</v>
      </c>
      <c r="J28" s="107">
        <f t="shared" ref="J28" si="107">TRUNC(J27*$C27,2)</f>
        <v>0</v>
      </c>
      <c r="K28" s="107">
        <f t="shared" ref="K28" si="108">TRUNC(K27*$C27,2)</f>
        <v>0</v>
      </c>
      <c r="L28" s="107">
        <f t="shared" ref="L28" si="109">TRUNC(L27*$C27,2)</f>
        <v>0</v>
      </c>
      <c r="M28" s="107">
        <f t="shared" ref="M28" si="110">TRUNC(M27*$C27,2)</f>
        <v>0</v>
      </c>
      <c r="N28" s="107">
        <f t="shared" ref="N28" si="111">TRUNC(N27*$C27,2)</f>
        <v>0</v>
      </c>
      <c r="O28" s="107">
        <f t="shared" ref="O28" si="112">TRUNC(O27*$C27,2)</f>
        <v>0</v>
      </c>
      <c r="P28" s="107">
        <f t="shared" ref="P28" si="113">TRUNC(P27*$C27,2)</f>
        <v>0</v>
      </c>
      <c r="Q28" s="107">
        <f t="shared" ref="Q28" si="114">TRUNC(Q27*$C27,2)</f>
        <v>0</v>
      </c>
      <c r="R28" s="107">
        <f t="shared" ref="R28" si="115">TRUNC(R27*$C27,2)</f>
        <v>45623.87</v>
      </c>
      <c r="S28" s="107">
        <f t="shared" ref="S28" si="116">TRUNC(S27*$C27,2)</f>
        <v>45623.87</v>
      </c>
      <c r="T28" s="107">
        <f t="shared" ref="T28" si="117">TRUNC(T27*$C27,2)</f>
        <v>0</v>
      </c>
      <c r="U28" s="107">
        <f t="shared" ref="U28" si="118">TRUNC(U27*$C27,2)</f>
        <v>0</v>
      </c>
      <c r="V28" s="107">
        <f t="shared" ref="V28" si="119">TRUNC(V27*$C27,2)</f>
        <v>0</v>
      </c>
    </row>
    <row r="29" spans="2:23" x14ac:dyDescent="0.25">
      <c r="B29" s="217" t="s">
        <v>69</v>
      </c>
      <c r="C29" s="218">
        <f>Somatório!F20</f>
        <v>173034.89</v>
      </c>
      <c r="D29" s="219" t="s">
        <v>65</v>
      </c>
      <c r="E29" s="105"/>
      <c r="F29" s="105"/>
      <c r="G29" s="105"/>
      <c r="H29" s="105"/>
      <c r="I29" s="104">
        <v>0.1</v>
      </c>
      <c r="J29" s="104">
        <v>0.1</v>
      </c>
      <c r="K29" s="104">
        <v>0.13</v>
      </c>
      <c r="L29" s="104">
        <v>0.13</v>
      </c>
      <c r="M29" s="104">
        <v>0.13</v>
      </c>
      <c r="N29" s="104">
        <v>0.13</v>
      </c>
      <c r="O29" s="104">
        <v>0.13</v>
      </c>
      <c r="P29" s="104">
        <v>0.1</v>
      </c>
      <c r="Q29" s="104">
        <v>0.05</v>
      </c>
      <c r="R29" s="105"/>
      <c r="S29" s="105"/>
      <c r="T29" s="105"/>
      <c r="U29" s="105"/>
      <c r="V29" s="105"/>
      <c r="W29" s="111">
        <f>SUM(E29:V29)</f>
        <v>1</v>
      </c>
    </row>
    <row r="30" spans="2:23" x14ac:dyDescent="0.25">
      <c r="B30" s="217" t="s">
        <v>69</v>
      </c>
      <c r="C30" s="218"/>
      <c r="D30" s="219" t="s">
        <v>65</v>
      </c>
      <c r="E30" s="107">
        <f>TRUNC(E29*$C29,2)</f>
        <v>0</v>
      </c>
      <c r="F30" s="107">
        <f t="shared" ref="F30" si="120">TRUNC(F29*$C29,2)</f>
        <v>0</v>
      </c>
      <c r="G30" s="107">
        <f t="shared" ref="G30" si="121">TRUNC(G29*$C29,2)</f>
        <v>0</v>
      </c>
      <c r="H30" s="107">
        <f t="shared" ref="H30" si="122">TRUNC(H29*$C29,2)</f>
        <v>0</v>
      </c>
      <c r="I30" s="107">
        <f t="shared" ref="I30" si="123">TRUNC(I29*$C29,2)</f>
        <v>17303.48</v>
      </c>
      <c r="J30" s="107">
        <f t="shared" ref="J30" si="124">TRUNC(J29*$C29,2)</f>
        <v>17303.48</v>
      </c>
      <c r="K30" s="107">
        <f t="shared" ref="K30" si="125">TRUNC(K29*$C29,2)</f>
        <v>22494.53</v>
      </c>
      <c r="L30" s="107">
        <f t="shared" ref="L30" si="126">TRUNC(L29*$C29,2)</f>
        <v>22494.53</v>
      </c>
      <c r="M30" s="107">
        <f t="shared" ref="M30" si="127">TRUNC(M29*$C29,2)</f>
        <v>22494.53</v>
      </c>
      <c r="N30" s="107">
        <f t="shared" ref="N30" si="128">TRUNC(N29*$C29,2)</f>
        <v>22494.53</v>
      </c>
      <c r="O30" s="107">
        <f t="shared" ref="O30" si="129">TRUNC(O29*$C29,2)</f>
        <v>22494.53</v>
      </c>
      <c r="P30" s="107">
        <f t="shared" ref="P30" si="130">TRUNC(P29*$C29,2)</f>
        <v>17303.48</v>
      </c>
      <c r="Q30" s="107">
        <f t="shared" ref="Q30" si="131">TRUNC(Q29*$C29,2)</f>
        <v>8651.74</v>
      </c>
      <c r="R30" s="107">
        <f t="shared" ref="R30" si="132">TRUNC(R29*$C29,2)</f>
        <v>0</v>
      </c>
      <c r="S30" s="107">
        <f t="shared" ref="S30" si="133">TRUNC(S29*$C29,2)</f>
        <v>0</v>
      </c>
      <c r="T30" s="107">
        <f t="shared" ref="T30" si="134">TRUNC(T29*$C29,2)</f>
        <v>0</v>
      </c>
      <c r="U30" s="107">
        <f t="shared" ref="U30" si="135">TRUNC(U29*$C29,2)</f>
        <v>0</v>
      </c>
      <c r="V30" s="107">
        <f t="shared" ref="V30" si="136">TRUNC(V29*$C29,2)</f>
        <v>0</v>
      </c>
    </row>
    <row r="31" spans="2:23" x14ac:dyDescent="0.25">
      <c r="B31" s="217" t="s">
        <v>38</v>
      </c>
      <c r="C31" s="218">
        <f>Somatório!F21</f>
        <v>35314.76</v>
      </c>
      <c r="D31" s="219" t="s">
        <v>65</v>
      </c>
      <c r="E31" s="105"/>
      <c r="F31" s="105"/>
      <c r="G31" s="104">
        <v>0.35</v>
      </c>
      <c r="H31" s="105"/>
      <c r="I31" s="105"/>
      <c r="J31" s="104">
        <v>0.2</v>
      </c>
      <c r="K31" s="104">
        <v>0.25</v>
      </c>
      <c r="L31" s="104">
        <v>0.2</v>
      </c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11">
        <f>SUM(E31:V31)</f>
        <v>1</v>
      </c>
    </row>
    <row r="32" spans="2:23" x14ac:dyDescent="0.25">
      <c r="B32" s="217" t="s">
        <v>38</v>
      </c>
      <c r="C32" s="218"/>
      <c r="D32" s="219" t="s">
        <v>65</v>
      </c>
      <c r="E32" s="107">
        <f>TRUNC(E31*$C31,2)</f>
        <v>0</v>
      </c>
      <c r="F32" s="107">
        <f t="shared" ref="F32" si="137">TRUNC(F31*$C31,2)</f>
        <v>0</v>
      </c>
      <c r="G32" s="107">
        <f t="shared" ref="G32" si="138">TRUNC(G31*$C31,2)</f>
        <v>12360.16</v>
      </c>
      <c r="H32" s="107">
        <f t="shared" ref="H32" si="139">TRUNC(H31*$C31,2)</f>
        <v>0</v>
      </c>
      <c r="I32" s="107">
        <f t="shared" ref="I32" si="140">TRUNC(I31*$C31,2)</f>
        <v>0</v>
      </c>
      <c r="J32" s="107">
        <f t="shared" ref="J32" si="141">TRUNC(J31*$C31,2)</f>
        <v>7062.95</v>
      </c>
      <c r="K32" s="107">
        <f t="shared" ref="K32" si="142">TRUNC(K31*$C31,2)</f>
        <v>8828.69</v>
      </c>
      <c r="L32" s="107">
        <f t="shared" ref="L32" si="143">TRUNC(L31*$C31,2)</f>
        <v>7062.95</v>
      </c>
      <c r="M32" s="107">
        <f t="shared" ref="M32" si="144">TRUNC(M31*$C31,2)</f>
        <v>0</v>
      </c>
      <c r="N32" s="107">
        <f t="shared" ref="N32" si="145">TRUNC(N31*$C31,2)</f>
        <v>0</v>
      </c>
      <c r="O32" s="107">
        <f t="shared" ref="O32" si="146">TRUNC(O31*$C31,2)</f>
        <v>0</v>
      </c>
      <c r="P32" s="107">
        <f t="shared" ref="P32" si="147">TRUNC(P31*$C31,2)</f>
        <v>0</v>
      </c>
      <c r="Q32" s="107">
        <f t="shared" ref="Q32" si="148">TRUNC(Q31*$C31,2)</f>
        <v>0</v>
      </c>
      <c r="R32" s="107">
        <f t="shared" ref="R32" si="149">TRUNC(R31*$C31,2)</f>
        <v>0</v>
      </c>
      <c r="S32" s="107">
        <f t="shared" ref="S32" si="150">TRUNC(S31*$C31,2)</f>
        <v>0</v>
      </c>
      <c r="T32" s="107">
        <f t="shared" ref="T32" si="151">TRUNC(T31*$C31,2)</f>
        <v>0</v>
      </c>
      <c r="U32" s="107">
        <f t="shared" ref="U32" si="152">TRUNC(U31*$C31,2)</f>
        <v>0</v>
      </c>
      <c r="V32" s="107">
        <f t="shared" ref="V32" si="153">TRUNC(V31*$C31,2)</f>
        <v>0</v>
      </c>
    </row>
    <row r="33" spans="2:23" x14ac:dyDescent="0.25">
      <c r="B33" s="217" t="s">
        <v>70</v>
      </c>
      <c r="C33" s="218">
        <f>Somatório!F22</f>
        <v>603991.56000000006</v>
      </c>
      <c r="D33" s="219" t="s">
        <v>65</v>
      </c>
      <c r="E33" s="105"/>
      <c r="F33" s="105"/>
      <c r="G33" s="105"/>
      <c r="H33" s="105"/>
      <c r="I33" s="104">
        <v>0.125</v>
      </c>
      <c r="J33" s="104">
        <v>0.125</v>
      </c>
      <c r="K33" s="104">
        <v>0.125</v>
      </c>
      <c r="L33" s="104">
        <v>0.125</v>
      </c>
      <c r="M33" s="104">
        <v>0.1</v>
      </c>
      <c r="N33" s="104">
        <v>0.1</v>
      </c>
      <c r="O33" s="104">
        <v>0.1</v>
      </c>
      <c r="P33" s="104">
        <v>0.1</v>
      </c>
      <c r="Q33" s="104">
        <v>0.05</v>
      </c>
      <c r="R33" s="104">
        <v>0.05</v>
      </c>
      <c r="S33" s="105"/>
      <c r="T33" s="105"/>
      <c r="U33" s="105"/>
      <c r="V33" s="105"/>
      <c r="W33" s="111">
        <f>SUM(E33:V33)</f>
        <v>1</v>
      </c>
    </row>
    <row r="34" spans="2:23" x14ac:dyDescent="0.25">
      <c r="B34" s="217" t="s">
        <v>70</v>
      </c>
      <c r="C34" s="218"/>
      <c r="D34" s="219" t="s">
        <v>65</v>
      </c>
      <c r="E34" s="107">
        <f>TRUNC(E33*$C33,2)</f>
        <v>0</v>
      </c>
      <c r="F34" s="107">
        <f t="shared" ref="F34" si="154">TRUNC(F33*$C33,2)</f>
        <v>0</v>
      </c>
      <c r="G34" s="107">
        <f t="shared" ref="G34" si="155">TRUNC(G33*$C33,2)</f>
        <v>0</v>
      </c>
      <c r="H34" s="107">
        <f t="shared" ref="H34" si="156">TRUNC(H33*$C33,2)</f>
        <v>0</v>
      </c>
      <c r="I34" s="107">
        <f t="shared" ref="I34" si="157">TRUNC(I33*$C33,2)</f>
        <v>75498.94</v>
      </c>
      <c r="J34" s="107">
        <f t="shared" ref="J34" si="158">TRUNC(J33*$C33,2)</f>
        <v>75498.94</v>
      </c>
      <c r="K34" s="107">
        <f t="shared" ref="K34" si="159">TRUNC(K33*$C33,2)</f>
        <v>75498.94</v>
      </c>
      <c r="L34" s="107">
        <f t="shared" ref="L34" si="160">TRUNC(L33*$C33,2)</f>
        <v>75498.94</v>
      </c>
      <c r="M34" s="107">
        <f t="shared" ref="M34" si="161">TRUNC(M33*$C33,2)</f>
        <v>60399.15</v>
      </c>
      <c r="N34" s="107">
        <f t="shared" ref="N34" si="162">TRUNC(N33*$C33,2)</f>
        <v>60399.15</v>
      </c>
      <c r="O34" s="107">
        <f t="shared" ref="O34" si="163">TRUNC(O33*$C33,2)</f>
        <v>60399.15</v>
      </c>
      <c r="P34" s="107">
        <f t="shared" ref="P34" si="164">TRUNC(P33*$C33,2)</f>
        <v>60399.15</v>
      </c>
      <c r="Q34" s="107">
        <f t="shared" ref="Q34" si="165">TRUNC(Q33*$C33,2)</f>
        <v>30199.57</v>
      </c>
      <c r="R34" s="107">
        <f t="shared" ref="R34" si="166">TRUNC(R33*$C33,2)</f>
        <v>30199.57</v>
      </c>
      <c r="S34" s="107">
        <f t="shared" ref="S34" si="167">TRUNC(S33*$C33,2)</f>
        <v>0</v>
      </c>
      <c r="T34" s="107">
        <f t="shared" ref="T34" si="168">TRUNC(T33*$C33,2)</f>
        <v>0</v>
      </c>
      <c r="U34" s="107">
        <f t="shared" ref="U34" si="169">TRUNC(U33*$C33,2)</f>
        <v>0</v>
      </c>
      <c r="V34" s="107">
        <f t="shared" ref="V34" si="170">TRUNC(V33*$C33,2)</f>
        <v>0</v>
      </c>
    </row>
    <row r="35" spans="2:23" x14ac:dyDescent="0.25">
      <c r="B35" s="217" t="s">
        <v>42</v>
      </c>
      <c r="C35" s="218">
        <f>Somatório!F23</f>
        <v>167371.69</v>
      </c>
      <c r="D35" s="219" t="s">
        <v>65</v>
      </c>
      <c r="E35" s="105"/>
      <c r="F35" s="105"/>
      <c r="G35" s="105"/>
      <c r="H35" s="105"/>
      <c r="I35" s="105"/>
      <c r="J35" s="105"/>
      <c r="K35" s="105"/>
      <c r="L35" s="105"/>
      <c r="M35" s="104">
        <v>0.05</v>
      </c>
      <c r="N35" s="104">
        <v>0.05</v>
      </c>
      <c r="O35" s="104">
        <v>7.4999999999999997E-2</v>
      </c>
      <c r="P35" s="104">
        <v>7.4999999999999997E-2</v>
      </c>
      <c r="Q35" s="104">
        <v>0.15</v>
      </c>
      <c r="R35" s="104">
        <v>0.15</v>
      </c>
      <c r="S35" s="104">
        <v>0.15</v>
      </c>
      <c r="T35" s="104">
        <v>0.15</v>
      </c>
      <c r="U35" s="104">
        <v>0.15</v>
      </c>
      <c r="V35" s="105"/>
      <c r="W35" s="111">
        <f>SUM(E35:V35)</f>
        <v>1</v>
      </c>
    </row>
    <row r="36" spans="2:23" x14ac:dyDescent="0.25">
      <c r="B36" s="217" t="s">
        <v>42</v>
      </c>
      <c r="C36" s="218"/>
      <c r="D36" s="219" t="s">
        <v>65</v>
      </c>
      <c r="E36" s="107">
        <f>TRUNC(E35*$C35,2)</f>
        <v>0</v>
      </c>
      <c r="F36" s="107">
        <f t="shared" ref="F36" si="171">TRUNC(F35*$C35,2)</f>
        <v>0</v>
      </c>
      <c r="G36" s="107">
        <f t="shared" ref="G36" si="172">TRUNC(G35*$C35,2)</f>
        <v>0</v>
      </c>
      <c r="H36" s="107">
        <f t="shared" ref="H36" si="173">TRUNC(H35*$C35,2)</f>
        <v>0</v>
      </c>
      <c r="I36" s="107">
        <f t="shared" ref="I36" si="174">TRUNC(I35*$C35,2)</f>
        <v>0</v>
      </c>
      <c r="J36" s="107">
        <f t="shared" ref="J36" si="175">TRUNC(J35*$C35,2)</f>
        <v>0</v>
      </c>
      <c r="K36" s="107">
        <f t="shared" ref="K36" si="176">TRUNC(K35*$C35,2)</f>
        <v>0</v>
      </c>
      <c r="L36" s="107">
        <f t="shared" ref="L36" si="177">TRUNC(L35*$C35,2)</f>
        <v>0</v>
      </c>
      <c r="M36" s="107">
        <f t="shared" ref="M36" si="178">TRUNC(M35*$C35,2)</f>
        <v>8368.58</v>
      </c>
      <c r="N36" s="107">
        <f t="shared" ref="N36" si="179">TRUNC(N35*$C35,2)</f>
        <v>8368.58</v>
      </c>
      <c r="O36" s="107">
        <f t="shared" ref="O36" si="180">TRUNC(O35*$C35,2)</f>
        <v>12552.87</v>
      </c>
      <c r="P36" s="107">
        <f t="shared" ref="P36" si="181">TRUNC(P35*$C35,2)</f>
        <v>12552.87</v>
      </c>
      <c r="Q36" s="107">
        <f t="shared" ref="Q36" si="182">TRUNC(Q35*$C35,2)</f>
        <v>25105.75</v>
      </c>
      <c r="R36" s="107">
        <f t="shared" ref="R36" si="183">TRUNC(R35*$C35,2)</f>
        <v>25105.75</v>
      </c>
      <c r="S36" s="107">
        <f t="shared" ref="S36" si="184">TRUNC(S35*$C35,2)</f>
        <v>25105.75</v>
      </c>
      <c r="T36" s="107">
        <f t="shared" ref="T36" si="185">TRUNC(T35*$C35,2)</f>
        <v>25105.75</v>
      </c>
      <c r="U36" s="107">
        <f t="shared" ref="U36" si="186">TRUNC(U35*$C35,2)</f>
        <v>25105.75</v>
      </c>
      <c r="V36" s="107">
        <f t="shared" ref="V36" si="187">TRUNC(V35*$C35,2)</f>
        <v>0</v>
      </c>
    </row>
    <row r="37" spans="2:23" x14ac:dyDescent="0.25">
      <c r="B37" s="217" t="s">
        <v>71</v>
      </c>
      <c r="C37" s="218">
        <f>Somatório!F24</f>
        <v>261674.29</v>
      </c>
      <c r="D37" s="219" t="s">
        <v>65</v>
      </c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4">
        <v>0.3</v>
      </c>
      <c r="Q37" s="104">
        <v>0.2</v>
      </c>
      <c r="R37" s="104">
        <v>0.2</v>
      </c>
      <c r="S37" s="104">
        <v>0.15</v>
      </c>
      <c r="T37" s="104">
        <v>0.15</v>
      </c>
      <c r="U37" s="105"/>
      <c r="V37" s="105"/>
      <c r="W37" s="111">
        <f>SUM(E37:V37)</f>
        <v>1</v>
      </c>
    </row>
    <row r="38" spans="2:23" x14ac:dyDescent="0.25">
      <c r="B38" s="217" t="s">
        <v>71</v>
      </c>
      <c r="C38" s="218"/>
      <c r="D38" s="219" t="s">
        <v>65</v>
      </c>
      <c r="E38" s="107">
        <f>TRUNC(E37*$C37,2)</f>
        <v>0</v>
      </c>
      <c r="F38" s="107">
        <f t="shared" ref="F38" si="188">TRUNC(F37*$C37,2)</f>
        <v>0</v>
      </c>
      <c r="G38" s="107">
        <f t="shared" ref="G38" si="189">TRUNC(G37*$C37,2)</f>
        <v>0</v>
      </c>
      <c r="H38" s="107">
        <f t="shared" ref="H38" si="190">TRUNC(H37*$C37,2)</f>
        <v>0</v>
      </c>
      <c r="I38" s="107">
        <f t="shared" ref="I38" si="191">TRUNC(I37*$C37,2)</f>
        <v>0</v>
      </c>
      <c r="J38" s="107">
        <f t="shared" ref="J38" si="192">TRUNC(J37*$C37,2)</f>
        <v>0</v>
      </c>
      <c r="K38" s="107">
        <f t="shared" ref="K38" si="193">TRUNC(K37*$C37,2)</f>
        <v>0</v>
      </c>
      <c r="L38" s="107">
        <f t="shared" ref="L38" si="194">TRUNC(L37*$C37,2)</f>
        <v>0</v>
      </c>
      <c r="M38" s="107">
        <f t="shared" ref="M38" si="195">TRUNC(M37*$C37,2)</f>
        <v>0</v>
      </c>
      <c r="N38" s="107">
        <f t="shared" ref="N38" si="196">TRUNC(N37*$C37,2)</f>
        <v>0</v>
      </c>
      <c r="O38" s="107">
        <f t="shared" ref="O38" si="197">TRUNC(O37*$C37,2)</f>
        <v>0</v>
      </c>
      <c r="P38" s="107">
        <f t="shared" ref="P38" si="198">TRUNC(P37*$C37,2)</f>
        <v>78502.28</v>
      </c>
      <c r="Q38" s="107">
        <f t="shared" ref="Q38" si="199">TRUNC(Q37*$C37,2)</f>
        <v>52334.85</v>
      </c>
      <c r="R38" s="107">
        <f t="shared" ref="R38" si="200">TRUNC(R37*$C37,2)</f>
        <v>52334.85</v>
      </c>
      <c r="S38" s="107">
        <f t="shared" ref="S38" si="201">TRUNC(S37*$C37,2)</f>
        <v>39251.14</v>
      </c>
      <c r="T38" s="107">
        <f t="shared" ref="T38" si="202">TRUNC(T37*$C37,2)</f>
        <v>39251.14</v>
      </c>
      <c r="U38" s="107">
        <f t="shared" ref="U38" si="203">TRUNC(U37*$C37,2)</f>
        <v>0</v>
      </c>
      <c r="V38" s="107">
        <f t="shared" ref="V38" si="204">TRUNC(V37*$C37,2)</f>
        <v>0</v>
      </c>
    </row>
    <row r="39" spans="2:23" x14ac:dyDescent="0.25">
      <c r="B39" s="217" t="s">
        <v>46</v>
      </c>
      <c r="C39" s="218">
        <f>Somatório!F25</f>
        <v>44512.18</v>
      </c>
      <c r="D39" s="219" t="s">
        <v>65</v>
      </c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4">
        <v>0.2</v>
      </c>
      <c r="S39" s="104">
        <v>0.2</v>
      </c>
      <c r="T39" s="104">
        <v>0.2</v>
      </c>
      <c r="U39" s="104">
        <v>0.2</v>
      </c>
      <c r="V39" s="104">
        <v>0.2</v>
      </c>
      <c r="W39" s="111">
        <f>SUM(E39:V39)</f>
        <v>1</v>
      </c>
    </row>
    <row r="40" spans="2:23" x14ac:dyDescent="0.25">
      <c r="B40" s="217" t="s">
        <v>46</v>
      </c>
      <c r="C40" s="218"/>
      <c r="D40" s="219" t="s">
        <v>65</v>
      </c>
      <c r="E40" s="107">
        <f>TRUNC(E39*$C39,2)</f>
        <v>0</v>
      </c>
      <c r="F40" s="107">
        <f t="shared" ref="F40" si="205">TRUNC(F39*$C39,2)</f>
        <v>0</v>
      </c>
      <c r="G40" s="107">
        <f t="shared" ref="G40" si="206">TRUNC(G39*$C39,2)</f>
        <v>0</v>
      </c>
      <c r="H40" s="107">
        <f t="shared" ref="H40" si="207">TRUNC(H39*$C39,2)</f>
        <v>0</v>
      </c>
      <c r="I40" s="107">
        <f t="shared" ref="I40" si="208">TRUNC(I39*$C39,2)</f>
        <v>0</v>
      </c>
      <c r="J40" s="107">
        <f t="shared" ref="J40" si="209">TRUNC(J39*$C39,2)</f>
        <v>0</v>
      </c>
      <c r="K40" s="107">
        <f t="shared" ref="K40" si="210">TRUNC(K39*$C39,2)</f>
        <v>0</v>
      </c>
      <c r="L40" s="107">
        <f t="shared" ref="L40" si="211">TRUNC(L39*$C39,2)</f>
        <v>0</v>
      </c>
      <c r="M40" s="107">
        <f t="shared" ref="M40" si="212">TRUNC(M39*$C39,2)</f>
        <v>0</v>
      </c>
      <c r="N40" s="107">
        <f t="shared" ref="N40" si="213">TRUNC(N39*$C39,2)</f>
        <v>0</v>
      </c>
      <c r="O40" s="107">
        <f t="shared" ref="O40" si="214">TRUNC(O39*$C39,2)</f>
        <v>0</v>
      </c>
      <c r="P40" s="107">
        <f t="shared" ref="P40" si="215">TRUNC(P39*$C39,2)</f>
        <v>0</v>
      </c>
      <c r="Q40" s="107">
        <f t="shared" ref="Q40" si="216">TRUNC(Q39*$C39,2)</f>
        <v>0</v>
      </c>
      <c r="R40" s="107">
        <f t="shared" ref="R40" si="217">TRUNC(R39*$C39,2)</f>
        <v>8902.43</v>
      </c>
      <c r="S40" s="107">
        <f t="shared" ref="S40" si="218">TRUNC(S39*$C39,2)</f>
        <v>8902.43</v>
      </c>
      <c r="T40" s="107">
        <f t="shared" ref="T40" si="219">TRUNC(T39*$C39,2)</f>
        <v>8902.43</v>
      </c>
      <c r="U40" s="107">
        <f t="shared" ref="U40" si="220">TRUNC(U39*$C39,2)</f>
        <v>8902.43</v>
      </c>
      <c r="V40" s="107">
        <f t="shared" ref="V40" si="221">TRUNC(V39*$C39,2)</f>
        <v>8902.43</v>
      </c>
    </row>
    <row r="41" spans="2:23" x14ac:dyDescent="0.25">
      <c r="B41" s="217" t="s">
        <v>48</v>
      </c>
      <c r="C41" s="218">
        <f>Somatório!F26</f>
        <v>142354.43</v>
      </c>
      <c r="D41" s="219" t="s">
        <v>65</v>
      </c>
      <c r="E41" s="105"/>
      <c r="F41" s="105"/>
      <c r="G41" s="105"/>
      <c r="H41" s="105"/>
      <c r="I41" s="105"/>
      <c r="J41" s="105"/>
      <c r="K41" s="104">
        <v>0.1</v>
      </c>
      <c r="L41" s="104">
        <v>0.1</v>
      </c>
      <c r="M41" s="104">
        <v>0.1</v>
      </c>
      <c r="N41" s="104">
        <v>0.15</v>
      </c>
      <c r="O41" s="104">
        <v>0.15</v>
      </c>
      <c r="P41" s="104">
        <v>0.1</v>
      </c>
      <c r="Q41" s="104">
        <v>0.1</v>
      </c>
      <c r="R41" s="104">
        <v>0.1</v>
      </c>
      <c r="S41" s="104">
        <v>0.05</v>
      </c>
      <c r="T41" s="104">
        <v>0.05</v>
      </c>
      <c r="U41" s="105"/>
      <c r="V41" s="105"/>
      <c r="W41" s="111">
        <f>SUM(E41:V41)</f>
        <v>1</v>
      </c>
    </row>
    <row r="42" spans="2:23" x14ac:dyDescent="0.25">
      <c r="B42" s="217" t="s">
        <v>48</v>
      </c>
      <c r="C42" s="218"/>
      <c r="D42" s="219" t="s">
        <v>65</v>
      </c>
      <c r="E42" s="107">
        <f>TRUNC(E41*$C41,2)</f>
        <v>0</v>
      </c>
      <c r="F42" s="107">
        <f t="shared" ref="F42" si="222">TRUNC(F41*$C41,2)</f>
        <v>0</v>
      </c>
      <c r="G42" s="107">
        <f t="shared" ref="G42" si="223">TRUNC(G41*$C41,2)</f>
        <v>0</v>
      </c>
      <c r="H42" s="107">
        <f t="shared" ref="H42" si="224">TRUNC(H41*$C41,2)</f>
        <v>0</v>
      </c>
      <c r="I42" s="107">
        <f t="shared" ref="I42" si="225">TRUNC(I41*$C41,2)</f>
        <v>0</v>
      </c>
      <c r="J42" s="107">
        <f t="shared" ref="J42" si="226">TRUNC(J41*$C41,2)</f>
        <v>0</v>
      </c>
      <c r="K42" s="107">
        <f t="shared" ref="K42" si="227">TRUNC(K41*$C41,2)</f>
        <v>14235.44</v>
      </c>
      <c r="L42" s="107">
        <f t="shared" ref="L42" si="228">TRUNC(L41*$C41,2)</f>
        <v>14235.44</v>
      </c>
      <c r="M42" s="107">
        <f t="shared" ref="M42" si="229">TRUNC(M41*$C41,2)</f>
        <v>14235.44</v>
      </c>
      <c r="N42" s="107">
        <f t="shared" ref="N42" si="230">TRUNC(N41*$C41,2)</f>
        <v>21353.16</v>
      </c>
      <c r="O42" s="107">
        <f t="shared" ref="O42" si="231">TRUNC(O41*$C41,2)</f>
        <v>21353.16</v>
      </c>
      <c r="P42" s="107">
        <f t="shared" ref="P42" si="232">TRUNC(P41*$C41,2)</f>
        <v>14235.44</v>
      </c>
      <c r="Q42" s="107">
        <f t="shared" ref="Q42" si="233">TRUNC(Q41*$C41,2)</f>
        <v>14235.44</v>
      </c>
      <c r="R42" s="107">
        <f t="shared" ref="R42" si="234">TRUNC(R41*$C41,2)</f>
        <v>14235.44</v>
      </c>
      <c r="S42" s="107">
        <f t="shared" ref="S42" si="235">TRUNC(S41*$C41,2)</f>
        <v>7117.72</v>
      </c>
      <c r="T42" s="107">
        <f t="shared" ref="T42" si="236">TRUNC(T41*$C41,2)</f>
        <v>7117.72</v>
      </c>
      <c r="U42" s="107">
        <f t="shared" ref="U42" si="237">TRUNC(U41*$C41,2)</f>
        <v>0</v>
      </c>
      <c r="V42" s="107">
        <f t="shared" ref="V42" si="238">TRUNC(V41*$C41,2)</f>
        <v>0</v>
      </c>
    </row>
    <row r="43" spans="2:23" x14ac:dyDescent="0.25">
      <c r="B43" s="217" t="s">
        <v>50</v>
      </c>
      <c r="C43" s="218">
        <f>Somatório!F27</f>
        <v>23439.61</v>
      </c>
      <c r="D43" s="219" t="s">
        <v>65</v>
      </c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4">
        <v>0.2</v>
      </c>
      <c r="P43" s="104">
        <v>0.2</v>
      </c>
      <c r="Q43" s="104">
        <v>0.2</v>
      </c>
      <c r="R43" s="104">
        <v>0.2</v>
      </c>
      <c r="S43" s="105"/>
      <c r="T43" s="104">
        <v>0.1</v>
      </c>
      <c r="U43" s="104">
        <v>0.1</v>
      </c>
      <c r="V43" s="105"/>
      <c r="W43" s="111">
        <f>SUM(E43:V43)</f>
        <v>1</v>
      </c>
    </row>
    <row r="44" spans="2:23" x14ac:dyDescent="0.25">
      <c r="B44" s="217" t="s">
        <v>50</v>
      </c>
      <c r="C44" s="218"/>
      <c r="D44" s="219" t="s">
        <v>65</v>
      </c>
      <c r="E44" s="107">
        <f>TRUNC(E43*$C43,2)</f>
        <v>0</v>
      </c>
      <c r="F44" s="107">
        <f t="shared" ref="F44" si="239">TRUNC(F43*$C43,2)</f>
        <v>0</v>
      </c>
      <c r="G44" s="107">
        <f t="shared" ref="G44" si="240">TRUNC(G43*$C43,2)</f>
        <v>0</v>
      </c>
      <c r="H44" s="107">
        <f t="shared" ref="H44" si="241">TRUNC(H43*$C43,2)</f>
        <v>0</v>
      </c>
      <c r="I44" s="107">
        <f t="shared" ref="I44" si="242">TRUNC(I43*$C43,2)</f>
        <v>0</v>
      </c>
      <c r="J44" s="107">
        <f t="shared" ref="J44" si="243">TRUNC(J43*$C43,2)</f>
        <v>0</v>
      </c>
      <c r="K44" s="107">
        <f t="shared" ref="K44" si="244">TRUNC(K43*$C43,2)</f>
        <v>0</v>
      </c>
      <c r="L44" s="107">
        <f t="shared" ref="L44" si="245">TRUNC(L43*$C43,2)</f>
        <v>0</v>
      </c>
      <c r="M44" s="107">
        <f t="shared" ref="M44" si="246">TRUNC(M43*$C43,2)</f>
        <v>0</v>
      </c>
      <c r="N44" s="107">
        <f t="shared" ref="N44" si="247">TRUNC(N43*$C43,2)</f>
        <v>0</v>
      </c>
      <c r="O44" s="107">
        <f t="shared" ref="O44" si="248">TRUNC(O43*$C43,2)</f>
        <v>4687.92</v>
      </c>
      <c r="P44" s="107">
        <f t="shared" ref="P44" si="249">TRUNC(P43*$C43,2)</f>
        <v>4687.92</v>
      </c>
      <c r="Q44" s="107">
        <f t="shared" ref="Q44" si="250">TRUNC(Q43*$C43,2)</f>
        <v>4687.92</v>
      </c>
      <c r="R44" s="107">
        <f t="shared" ref="R44" si="251">TRUNC(R43*$C43,2)</f>
        <v>4687.92</v>
      </c>
      <c r="S44" s="107">
        <f t="shared" ref="S44" si="252">TRUNC(S43*$C43,2)</f>
        <v>0</v>
      </c>
      <c r="T44" s="107">
        <f t="shared" ref="T44" si="253">TRUNC(T43*$C43,2)</f>
        <v>2343.96</v>
      </c>
      <c r="U44" s="107">
        <f t="shared" ref="U44" si="254">TRUNC(U43*$C43,2)</f>
        <v>2343.96</v>
      </c>
      <c r="V44" s="107">
        <f t="shared" ref="V44" si="255">TRUNC(V43*$C43,2)</f>
        <v>0</v>
      </c>
    </row>
    <row r="45" spans="2:23" x14ac:dyDescent="0.25">
      <c r="B45" s="217" t="s">
        <v>52</v>
      </c>
      <c r="C45" s="218">
        <f>Somatório!F28</f>
        <v>454723.87</v>
      </c>
      <c r="D45" s="219" t="s">
        <v>65</v>
      </c>
      <c r="E45" s="105"/>
      <c r="F45" s="105"/>
      <c r="G45" s="105"/>
      <c r="H45" s="105"/>
      <c r="I45" s="105"/>
      <c r="J45" s="105"/>
      <c r="K45" s="104">
        <v>0.1</v>
      </c>
      <c r="L45" s="104">
        <v>0.1</v>
      </c>
      <c r="M45" s="104">
        <v>0.1</v>
      </c>
      <c r="N45" s="104">
        <v>0.15</v>
      </c>
      <c r="O45" s="104">
        <v>0.15</v>
      </c>
      <c r="P45" s="104">
        <v>0.1</v>
      </c>
      <c r="Q45" s="104">
        <v>0.1</v>
      </c>
      <c r="R45" s="104">
        <v>0.1</v>
      </c>
      <c r="S45" s="104">
        <v>0.05</v>
      </c>
      <c r="T45" s="104">
        <v>0.05</v>
      </c>
      <c r="U45" s="105"/>
      <c r="V45" s="105"/>
      <c r="W45" s="111">
        <f>SUM(E45:V45)</f>
        <v>1</v>
      </c>
    </row>
    <row r="46" spans="2:23" x14ac:dyDescent="0.25">
      <c r="B46" s="217" t="s">
        <v>52</v>
      </c>
      <c r="C46" s="218"/>
      <c r="D46" s="219" t="s">
        <v>65</v>
      </c>
      <c r="E46" s="107">
        <f>TRUNC(E45*$C45,2)</f>
        <v>0</v>
      </c>
      <c r="F46" s="107">
        <f t="shared" ref="F46" si="256">TRUNC(F45*$C45,2)</f>
        <v>0</v>
      </c>
      <c r="G46" s="107">
        <f t="shared" ref="G46" si="257">TRUNC(G45*$C45,2)</f>
        <v>0</v>
      </c>
      <c r="H46" s="107">
        <f t="shared" ref="H46" si="258">TRUNC(H45*$C45,2)</f>
        <v>0</v>
      </c>
      <c r="I46" s="107">
        <f t="shared" ref="I46" si="259">TRUNC(I45*$C45,2)</f>
        <v>0</v>
      </c>
      <c r="J46" s="107">
        <f t="shared" ref="J46" si="260">TRUNC(J45*$C45,2)</f>
        <v>0</v>
      </c>
      <c r="K46" s="107">
        <f t="shared" ref="K46" si="261">TRUNC(K45*$C45,2)</f>
        <v>45472.38</v>
      </c>
      <c r="L46" s="107">
        <f t="shared" ref="L46" si="262">TRUNC(L45*$C45,2)</f>
        <v>45472.38</v>
      </c>
      <c r="M46" s="107">
        <f t="shared" ref="M46" si="263">TRUNC(M45*$C45,2)</f>
        <v>45472.38</v>
      </c>
      <c r="N46" s="107">
        <f t="shared" ref="N46" si="264">TRUNC(N45*$C45,2)</f>
        <v>68208.58</v>
      </c>
      <c r="O46" s="107">
        <f t="shared" ref="O46" si="265">TRUNC(O45*$C45,2)</f>
        <v>68208.58</v>
      </c>
      <c r="P46" s="107">
        <f t="shared" ref="P46" si="266">TRUNC(P45*$C45,2)</f>
        <v>45472.38</v>
      </c>
      <c r="Q46" s="107">
        <f t="shared" ref="Q46" si="267">TRUNC(Q45*$C45,2)</f>
        <v>45472.38</v>
      </c>
      <c r="R46" s="107">
        <f t="shared" ref="R46" si="268">TRUNC(R45*$C45,2)</f>
        <v>45472.38</v>
      </c>
      <c r="S46" s="107">
        <f t="shared" ref="S46" si="269">TRUNC(S45*$C45,2)</f>
        <v>22736.19</v>
      </c>
      <c r="T46" s="107">
        <f t="shared" ref="T46" si="270">TRUNC(T45*$C45,2)</f>
        <v>22736.19</v>
      </c>
      <c r="U46" s="107">
        <f t="shared" ref="U46" si="271">TRUNC(U45*$C45,2)</f>
        <v>0</v>
      </c>
      <c r="V46" s="107">
        <f t="shared" ref="V46" si="272">TRUNC(V45*$C45,2)</f>
        <v>0</v>
      </c>
    </row>
    <row r="47" spans="2:23" x14ac:dyDescent="0.25">
      <c r="B47" s="217" t="s">
        <v>54</v>
      </c>
      <c r="C47" s="218">
        <f>Somatório!F29</f>
        <v>5126.1499999999996</v>
      </c>
      <c r="D47" s="219" t="s">
        <v>65</v>
      </c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4">
        <v>1</v>
      </c>
      <c r="W47" s="111">
        <f>SUM(E47:V47)</f>
        <v>1</v>
      </c>
    </row>
    <row r="48" spans="2:23" x14ac:dyDescent="0.25">
      <c r="B48" s="217" t="s">
        <v>54</v>
      </c>
      <c r="C48" s="218"/>
      <c r="D48" s="219" t="s">
        <v>65</v>
      </c>
      <c r="E48" s="107">
        <f>TRUNC(E47*$C47,2)</f>
        <v>0</v>
      </c>
      <c r="F48" s="107">
        <f t="shared" ref="F48" si="273">TRUNC(F47*$C47,2)</f>
        <v>0</v>
      </c>
      <c r="G48" s="107">
        <f t="shared" ref="G48" si="274">TRUNC(G47*$C47,2)</f>
        <v>0</v>
      </c>
      <c r="H48" s="107">
        <f t="shared" ref="H48" si="275">TRUNC(H47*$C47,2)</f>
        <v>0</v>
      </c>
      <c r="I48" s="107">
        <f t="shared" ref="I48" si="276">TRUNC(I47*$C47,2)</f>
        <v>0</v>
      </c>
      <c r="J48" s="107">
        <f t="shared" ref="J48" si="277">TRUNC(J47*$C47,2)</f>
        <v>0</v>
      </c>
      <c r="K48" s="107">
        <f t="shared" ref="K48" si="278">TRUNC(K47*$C47,2)</f>
        <v>0</v>
      </c>
      <c r="L48" s="107">
        <f t="shared" ref="L48" si="279">TRUNC(L47*$C47,2)</f>
        <v>0</v>
      </c>
      <c r="M48" s="107">
        <f t="shared" ref="M48" si="280">TRUNC(M47*$C47,2)</f>
        <v>0</v>
      </c>
      <c r="N48" s="107">
        <f t="shared" ref="N48" si="281">TRUNC(N47*$C47,2)</f>
        <v>0</v>
      </c>
      <c r="O48" s="107">
        <f t="shared" ref="O48" si="282">TRUNC(O47*$C47,2)</f>
        <v>0</v>
      </c>
      <c r="P48" s="107">
        <f t="shared" ref="P48" si="283">TRUNC(P47*$C47,2)</f>
        <v>0</v>
      </c>
      <c r="Q48" s="107">
        <f t="shared" ref="Q48" si="284">TRUNC(Q47*$C47,2)</f>
        <v>0</v>
      </c>
      <c r="R48" s="107">
        <f t="shared" ref="R48" si="285">TRUNC(R47*$C47,2)</f>
        <v>0</v>
      </c>
      <c r="S48" s="107">
        <f t="shared" ref="S48" si="286">TRUNC(S47*$C47,2)</f>
        <v>0</v>
      </c>
      <c r="T48" s="107">
        <f t="shared" ref="T48" si="287">TRUNC(T47*$C47,2)</f>
        <v>0</v>
      </c>
      <c r="U48" s="107">
        <f t="shared" ref="U48" si="288">TRUNC(U47*$C47,2)</f>
        <v>0</v>
      </c>
      <c r="V48" s="107">
        <f t="shared" ref="V48" si="289">TRUNC(V47*$C47,2)</f>
        <v>5126.1499999999996</v>
      </c>
    </row>
    <row r="49" spans="2:24" x14ac:dyDescent="0.25">
      <c r="B49" s="217" t="s">
        <v>56</v>
      </c>
      <c r="C49" s="218">
        <f>Somatório!F30</f>
        <v>13447.32</v>
      </c>
      <c r="D49" s="219" t="s">
        <v>65</v>
      </c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4">
        <v>1</v>
      </c>
      <c r="W49" s="111">
        <f>SUM(E49:V49)</f>
        <v>1</v>
      </c>
    </row>
    <row r="50" spans="2:24" x14ac:dyDescent="0.25">
      <c r="B50" s="217" t="s">
        <v>56</v>
      </c>
      <c r="C50" s="218"/>
      <c r="D50" s="219" t="s">
        <v>65</v>
      </c>
      <c r="E50" s="107">
        <f>TRUNC(E49*$C49,2)</f>
        <v>0</v>
      </c>
      <c r="F50" s="107">
        <f t="shared" ref="F50" si="290">TRUNC(F49*$C49,2)</f>
        <v>0</v>
      </c>
      <c r="G50" s="107">
        <f t="shared" ref="G50" si="291">TRUNC(G49*$C49,2)</f>
        <v>0</v>
      </c>
      <c r="H50" s="107">
        <f t="shared" ref="H50" si="292">TRUNC(H49*$C49,2)</f>
        <v>0</v>
      </c>
      <c r="I50" s="107">
        <f t="shared" ref="I50" si="293">TRUNC(I49*$C49,2)</f>
        <v>0</v>
      </c>
      <c r="J50" s="107">
        <f t="shared" ref="J50" si="294">TRUNC(J49*$C49,2)</f>
        <v>0</v>
      </c>
      <c r="K50" s="107">
        <f t="shared" ref="K50" si="295">TRUNC(K49*$C49,2)</f>
        <v>0</v>
      </c>
      <c r="L50" s="107">
        <f t="shared" ref="L50" si="296">TRUNC(L49*$C49,2)</f>
        <v>0</v>
      </c>
      <c r="M50" s="107">
        <f t="shared" ref="M50" si="297">TRUNC(M49*$C49,2)</f>
        <v>0</v>
      </c>
      <c r="N50" s="107">
        <f t="shared" ref="N50" si="298">TRUNC(N49*$C49,2)</f>
        <v>0</v>
      </c>
      <c r="O50" s="107">
        <f t="shared" ref="O50" si="299">TRUNC(O49*$C49,2)</f>
        <v>0</v>
      </c>
      <c r="P50" s="107">
        <f t="shared" ref="P50" si="300">TRUNC(P49*$C49,2)</f>
        <v>0</v>
      </c>
      <c r="Q50" s="107">
        <f t="shared" ref="Q50" si="301">TRUNC(Q49*$C49,2)</f>
        <v>0</v>
      </c>
      <c r="R50" s="107">
        <f t="shared" ref="R50" si="302">TRUNC(R49*$C49,2)</f>
        <v>0</v>
      </c>
      <c r="S50" s="107">
        <f t="shared" ref="S50" si="303">TRUNC(S49*$C49,2)</f>
        <v>0</v>
      </c>
      <c r="T50" s="107">
        <f t="shared" ref="T50" si="304">TRUNC(T49*$C49,2)</f>
        <v>0</v>
      </c>
      <c r="U50" s="107">
        <f t="shared" ref="U50" si="305">TRUNC(U49*$C49,2)</f>
        <v>0</v>
      </c>
      <c r="V50" s="107">
        <f t="shared" ref="V50" si="306">TRUNC(V49*$C49,2)</f>
        <v>13447.32</v>
      </c>
    </row>
    <row r="51" spans="2:24" x14ac:dyDescent="0.25">
      <c r="B51" s="217" t="s">
        <v>72</v>
      </c>
      <c r="C51" s="218">
        <f>Somatório!F31</f>
        <v>342685.03</v>
      </c>
      <c r="D51" s="219" t="s">
        <v>65</v>
      </c>
      <c r="E51" s="104">
        <v>5.5550001370609899E-2</v>
      </c>
      <c r="F51" s="104">
        <v>5.5550001370609899E-2</v>
      </c>
      <c r="G51" s="104">
        <v>5.5550001370609899E-2</v>
      </c>
      <c r="H51" s="104">
        <v>5.5550001370609899E-2</v>
      </c>
      <c r="I51" s="104">
        <v>5.5550001370609899E-2</v>
      </c>
      <c r="J51" s="104">
        <v>5.5550001370609899E-2</v>
      </c>
      <c r="K51" s="104">
        <v>5.5550001370609899E-2</v>
      </c>
      <c r="L51" s="104">
        <v>5.5550001370609899E-2</v>
      </c>
      <c r="M51" s="104">
        <v>5.5550001370609899E-2</v>
      </c>
      <c r="N51" s="104">
        <v>5.5550001370609899E-2</v>
      </c>
      <c r="O51" s="104">
        <v>5.5550001370609899E-2</v>
      </c>
      <c r="P51" s="104">
        <v>5.5550001370609899E-2</v>
      </c>
      <c r="Q51" s="104">
        <v>5.5550001370609899E-2</v>
      </c>
      <c r="R51" s="104">
        <v>5.5550001370609899E-2</v>
      </c>
      <c r="S51" s="104">
        <v>5.5550001370609899E-2</v>
      </c>
      <c r="T51" s="104">
        <v>5.5550001370609899E-2</v>
      </c>
      <c r="U51" s="104">
        <v>5.56000012183199E-2</v>
      </c>
      <c r="V51" s="104">
        <v>5.56000012183199E-2</v>
      </c>
      <c r="W51" s="111">
        <f>SUM(E51:V51)</f>
        <v>1.0000000243663985</v>
      </c>
      <c r="X51" s="112"/>
    </row>
    <row r="52" spans="2:24" x14ac:dyDescent="0.25">
      <c r="B52" s="217" t="s">
        <v>72</v>
      </c>
      <c r="C52" s="218"/>
      <c r="D52" s="219" t="s">
        <v>65</v>
      </c>
      <c r="E52" s="107">
        <f>TRUNC(E51*$C51,2)</f>
        <v>19036.150000000001</v>
      </c>
      <c r="F52" s="107">
        <f t="shared" ref="F52" si="307">TRUNC(F51*$C51,2)</f>
        <v>19036.150000000001</v>
      </c>
      <c r="G52" s="107">
        <f t="shared" ref="G52" si="308">TRUNC(G51*$C51,2)</f>
        <v>19036.150000000001</v>
      </c>
      <c r="H52" s="107">
        <f t="shared" ref="H52" si="309">TRUNC(H51*$C51,2)</f>
        <v>19036.150000000001</v>
      </c>
      <c r="I52" s="107">
        <f t="shared" ref="I52" si="310">TRUNC(I51*$C51,2)</f>
        <v>19036.150000000001</v>
      </c>
      <c r="J52" s="107">
        <f t="shared" ref="J52" si="311">TRUNC(J51*$C51,2)</f>
        <v>19036.150000000001</v>
      </c>
      <c r="K52" s="107">
        <f t="shared" ref="K52" si="312">TRUNC(K51*$C51,2)</f>
        <v>19036.150000000001</v>
      </c>
      <c r="L52" s="107">
        <f t="shared" ref="L52" si="313">TRUNC(L51*$C51,2)</f>
        <v>19036.150000000001</v>
      </c>
      <c r="M52" s="107">
        <f t="shared" ref="M52" si="314">TRUNC(M51*$C51,2)</f>
        <v>19036.150000000001</v>
      </c>
      <c r="N52" s="107">
        <f t="shared" ref="N52" si="315">TRUNC(N51*$C51,2)</f>
        <v>19036.150000000001</v>
      </c>
      <c r="O52" s="107">
        <f t="shared" ref="O52" si="316">TRUNC(O51*$C51,2)</f>
        <v>19036.150000000001</v>
      </c>
      <c r="P52" s="107">
        <f t="shared" ref="P52" si="317">TRUNC(P51*$C51,2)</f>
        <v>19036.150000000001</v>
      </c>
      <c r="Q52" s="107">
        <f t="shared" ref="Q52" si="318">TRUNC(Q51*$C51,2)</f>
        <v>19036.150000000001</v>
      </c>
      <c r="R52" s="107">
        <f t="shared" ref="R52" si="319">TRUNC(R51*$C51,2)</f>
        <v>19036.150000000001</v>
      </c>
      <c r="S52" s="107">
        <f t="shared" ref="S52" si="320">TRUNC(S51*$C51,2)</f>
        <v>19036.150000000001</v>
      </c>
      <c r="T52" s="107">
        <f t="shared" ref="T52" si="321">TRUNC(T51*$C51,2)</f>
        <v>19036.150000000001</v>
      </c>
      <c r="U52" s="107">
        <f t="shared" ref="U52" si="322">TRUNC(U51*$C51,2)</f>
        <v>19053.28</v>
      </c>
      <c r="V52" s="107">
        <f t="shared" ref="V52" si="323">TRUNC(V51*$C51,2)</f>
        <v>19053.28</v>
      </c>
    </row>
    <row r="53" spans="2:24" x14ac:dyDescent="0.25">
      <c r="B53" s="217" t="s">
        <v>60</v>
      </c>
      <c r="C53" s="218">
        <f>Somatório!F32</f>
        <v>238052.3</v>
      </c>
      <c r="D53" s="219" t="s">
        <v>65</v>
      </c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4">
        <v>0.1</v>
      </c>
      <c r="S53" s="104">
        <v>0.2</v>
      </c>
      <c r="T53" s="104">
        <v>0.2</v>
      </c>
      <c r="U53" s="104">
        <v>0.3</v>
      </c>
      <c r="V53" s="104">
        <v>0.2</v>
      </c>
      <c r="W53" s="111">
        <f>SUM(E53:V53)</f>
        <v>1</v>
      </c>
    </row>
    <row r="54" spans="2:24" x14ac:dyDescent="0.25">
      <c r="B54" s="217" t="s">
        <v>60</v>
      </c>
      <c r="C54" s="218"/>
      <c r="D54" s="219" t="s">
        <v>65</v>
      </c>
      <c r="E54" s="107">
        <f>TRUNC(E53*$C53,2)</f>
        <v>0</v>
      </c>
      <c r="F54" s="107">
        <f t="shared" ref="F54" si="324">TRUNC(F53*$C53,2)</f>
        <v>0</v>
      </c>
      <c r="G54" s="107">
        <f t="shared" ref="G54" si="325">TRUNC(G53*$C53,2)</f>
        <v>0</v>
      </c>
      <c r="H54" s="107">
        <f t="shared" ref="H54" si="326">TRUNC(H53*$C53,2)</f>
        <v>0</v>
      </c>
      <c r="I54" s="107">
        <f t="shared" ref="I54" si="327">TRUNC(I53*$C53,2)</f>
        <v>0</v>
      </c>
      <c r="J54" s="107">
        <f t="shared" ref="J54" si="328">TRUNC(J53*$C53,2)</f>
        <v>0</v>
      </c>
      <c r="K54" s="107">
        <f t="shared" ref="K54" si="329">TRUNC(K53*$C53,2)</f>
        <v>0</v>
      </c>
      <c r="L54" s="107">
        <f t="shared" ref="L54" si="330">TRUNC(L53*$C53,2)</f>
        <v>0</v>
      </c>
      <c r="M54" s="107">
        <f t="shared" ref="M54" si="331">TRUNC(M53*$C53,2)</f>
        <v>0</v>
      </c>
      <c r="N54" s="107">
        <f t="shared" ref="N54" si="332">TRUNC(N53*$C53,2)</f>
        <v>0</v>
      </c>
      <c r="O54" s="107">
        <f t="shared" ref="O54" si="333">TRUNC(O53*$C53,2)</f>
        <v>0</v>
      </c>
      <c r="P54" s="107">
        <f t="shared" ref="P54" si="334">TRUNC(P53*$C53,2)</f>
        <v>0</v>
      </c>
      <c r="Q54" s="107">
        <f t="shared" ref="Q54" si="335">TRUNC(Q53*$C53,2)</f>
        <v>0</v>
      </c>
      <c r="R54" s="107">
        <f t="shared" ref="R54" si="336">TRUNC(R53*$C53,2)</f>
        <v>23805.23</v>
      </c>
      <c r="S54" s="107">
        <f t="shared" ref="S54" si="337">TRUNC(S53*$C53,2)</f>
        <v>47610.46</v>
      </c>
      <c r="T54" s="107">
        <f t="shared" ref="T54" si="338">TRUNC(T53*$C53,2)</f>
        <v>47610.46</v>
      </c>
      <c r="U54" s="107">
        <f t="shared" ref="U54" si="339">TRUNC(U53*$C53,2)</f>
        <v>71415.69</v>
      </c>
      <c r="V54" s="107">
        <f t="shared" ref="V54" si="340">TRUNC(V53*$C53,2)</f>
        <v>47610.46</v>
      </c>
    </row>
    <row r="55" spans="2:24" x14ac:dyDescent="0.25">
      <c r="B55" s="217" t="s">
        <v>62</v>
      </c>
      <c r="C55" s="218">
        <f>Somatório!F33</f>
        <v>528192.79</v>
      </c>
      <c r="D55" s="219" t="s">
        <v>65</v>
      </c>
      <c r="E55" s="104">
        <v>5.5549994433784299E-2</v>
      </c>
      <c r="F55" s="104">
        <v>5.5549994433784299E-2</v>
      </c>
      <c r="G55" s="104">
        <v>5.5549994433784299E-2</v>
      </c>
      <c r="H55" s="104">
        <v>5.5549994433784299E-2</v>
      </c>
      <c r="I55" s="104">
        <v>5.5549994433784299E-2</v>
      </c>
      <c r="J55" s="104">
        <v>5.5549994433784299E-2</v>
      </c>
      <c r="K55" s="104">
        <v>5.5549994433784299E-2</v>
      </c>
      <c r="L55" s="104">
        <v>5.5549994433784299E-2</v>
      </c>
      <c r="M55" s="104">
        <v>5.5549994433784299E-2</v>
      </c>
      <c r="N55" s="104">
        <v>5.5549994433784299E-2</v>
      </c>
      <c r="O55" s="104">
        <v>5.5549994433784299E-2</v>
      </c>
      <c r="P55" s="104">
        <v>5.5549994433784299E-2</v>
      </c>
      <c r="Q55" s="104">
        <v>5.5549994433784299E-2</v>
      </c>
      <c r="R55" s="104">
        <v>5.5549994433784299E-2</v>
      </c>
      <c r="S55" s="104">
        <v>5.5549994433784299E-2</v>
      </c>
      <c r="T55" s="104">
        <v>5.5549994433784299E-2</v>
      </c>
      <c r="U55" s="104">
        <v>5.5599997103860502E-2</v>
      </c>
      <c r="V55" s="104">
        <v>5.5599997103860502E-2</v>
      </c>
      <c r="W55" s="111">
        <f>SUM(E55:V55)</f>
        <v>0.99999990514826964</v>
      </c>
      <c r="X55" s="112"/>
    </row>
    <row r="56" spans="2:24" x14ac:dyDescent="0.25">
      <c r="B56" s="217" t="s">
        <v>62</v>
      </c>
      <c r="C56" s="218"/>
      <c r="D56" s="219" t="s">
        <v>65</v>
      </c>
      <c r="E56" s="107">
        <f>TRUNC(E55*$C55,2)</f>
        <v>29341.1</v>
      </c>
      <c r="F56" s="107">
        <f t="shared" ref="F56" si="341">TRUNC(F55*$C55,2)</f>
        <v>29341.1</v>
      </c>
      <c r="G56" s="107">
        <f t="shared" ref="G56" si="342">TRUNC(G55*$C55,2)</f>
        <v>29341.1</v>
      </c>
      <c r="H56" s="107">
        <f t="shared" ref="H56" si="343">TRUNC(H55*$C55,2)</f>
        <v>29341.1</v>
      </c>
      <c r="I56" s="107">
        <f t="shared" ref="I56" si="344">TRUNC(I55*$C55,2)</f>
        <v>29341.1</v>
      </c>
      <c r="J56" s="107">
        <f t="shared" ref="J56" si="345">TRUNC(J55*$C55,2)</f>
        <v>29341.1</v>
      </c>
      <c r="K56" s="107">
        <f t="shared" ref="K56" si="346">TRUNC(K55*$C55,2)</f>
        <v>29341.1</v>
      </c>
      <c r="L56" s="107">
        <f t="shared" ref="L56" si="347">TRUNC(L55*$C55,2)</f>
        <v>29341.1</v>
      </c>
      <c r="M56" s="107">
        <f t="shared" ref="M56" si="348">TRUNC(M55*$C55,2)</f>
        <v>29341.1</v>
      </c>
      <c r="N56" s="107">
        <f t="shared" ref="N56" si="349">TRUNC(N55*$C55,2)</f>
        <v>29341.1</v>
      </c>
      <c r="O56" s="107">
        <f t="shared" ref="O56" si="350">TRUNC(O55*$C55,2)</f>
        <v>29341.1</v>
      </c>
      <c r="P56" s="107">
        <f t="shared" ref="P56" si="351">TRUNC(P55*$C55,2)</f>
        <v>29341.1</v>
      </c>
      <c r="Q56" s="107">
        <f t="shared" ref="Q56" si="352">TRUNC(Q55*$C55,2)</f>
        <v>29341.1</v>
      </c>
      <c r="R56" s="107">
        <f t="shared" ref="R56" si="353">TRUNC(R55*$C55,2)</f>
        <v>29341.1</v>
      </c>
      <c r="S56" s="107">
        <f t="shared" ref="S56" si="354">TRUNC(S55*$C55,2)</f>
        <v>29341.1</v>
      </c>
      <c r="T56" s="107">
        <f t="shared" ref="T56" si="355">TRUNC(T55*$C55,2)</f>
        <v>29341.1</v>
      </c>
      <c r="U56" s="107">
        <f t="shared" ref="U56" si="356">TRUNC(U55*$C55,2)</f>
        <v>29367.51</v>
      </c>
      <c r="V56" s="107">
        <f t="shared" ref="V56" si="357">TRUNC(V55*$C55,2)</f>
        <v>29367.51</v>
      </c>
    </row>
    <row r="57" spans="2:24" s="9" customFormat="1" x14ac:dyDescent="0.25">
      <c r="B57" s="222"/>
      <c r="C57" s="222"/>
      <c r="D57" s="7" t="s">
        <v>73</v>
      </c>
      <c r="E57" s="108">
        <f>E58/$C$12</f>
        <v>4.939920964862015E-2</v>
      </c>
      <c r="F57" s="108">
        <f>F58/$C$12</f>
        <v>5.1261518967117996E-2</v>
      </c>
      <c r="G57" s="108">
        <f t="shared" ref="G57:V57" si="358">G58/$C$12</f>
        <v>6.6848866884342273E-2</v>
      </c>
      <c r="H57" s="108">
        <f t="shared" si="358"/>
        <v>5.5424961433773311E-2</v>
      </c>
      <c r="I57" s="108">
        <f t="shared" si="358"/>
        <v>7.6640632541428652E-2</v>
      </c>
      <c r="J57" s="108">
        <f t="shared" si="358"/>
        <v>6.0735729701003813E-2</v>
      </c>
      <c r="K57" s="108">
        <f t="shared" si="358"/>
        <v>6.3251845400268472E-2</v>
      </c>
      <c r="L57" s="108">
        <f t="shared" si="358"/>
        <v>5.6772736893869427E-2</v>
      </c>
      <c r="M57" s="108">
        <f t="shared" si="358"/>
        <v>5.7425130865622724E-2</v>
      </c>
      <c r="N57" s="108">
        <f t="shared" si="358"/>
        <v>5.7409105848739934E-2</v>
      </c>
      <c r="O57" s="108">
        <f t="shared" si="358"/>
        <v>5.922259200993394E-2</v>
      </c>
      <c r="P57" s="108">
        <f t="shared" si="358"/>
        <v>6.8105297704199264E-2</v>
      </c>
      <c r="Q57" s="108">
        <f t="shared" si="358"/>
        <v>5.7381235809811776E-2</v>
      </c>
      <c r="R57" s="108">
        <f t="shared" si="358"/>
        <v>6.1208044589544069E-2</v>
      </c>
      <c r="S57" s="108">
        <f t="shared" si="358"/>
        <v>5.0166341923651284E-2</v>
      </c>
      <c r="T57" s="108">
        <f t="shared" si="358"/>
        <v>4.131989691809778E-2</v>
      </c>
      <c r="U57" s="108">
        <f t="shared" si="358"/>
        <v>3.9013471835155945E-2</v>
      </c>
      <c r="V57" s="108">
        <f t="shared" si="358"/>
        <v>2.8861425371208171E-2</v>
      </c>
      <c r="W57" s="111">
        <f>SUM(E57:V57)</f>
        <v>1.000448044346389</v>
      </c>
    </row>
    <row r="58" spans="2:24" s="9" customFormat="1" x14ac:dyDescent="0.25">
      <c r="B58" s="222"/>
      <c r="C58" s="223"/>
      <c r="D58" s="7" t="s">
        <v>74</v>
      </c>
      <c r="E58" s="110">
        <f>E56+E54+E52+E50+E48+E46+E44+E42+E40+E38+E36+E34+E32+E30+E28+E26+E24+E22+E20+E18+E16+E14</f>
        <v>241678.25</v>
      </c>
      <c r="F58" s="110">
        <f>F56+F54+F52+F50+F48+F46+F44+F42+F40+F38+F36+F34+F32+F30+F28+F26+F24+F22+F20+F18+F16+F14</f>
        <v>250789.31999999998</v>
      </c>
      <c r="G58" s="110">
        <f t="shared" ref="G58:V58" si="359">G56+G54+G52+G50+G48+G46+G44+G42+G40+G38+G36+G34+G32+G30+G28+G26+G24+G22+G20+G18+G16+G14</f>
        <v>327048.09000000003</v>
      </c>
      <c r="H58" s="110">
        <f t="shared" si="359"/>
        <v>271158.34000000003</v>
      </c>
      <c r="I58" s="110">
        <f t="shared" si="359"/>
        <v>374952.84</v>
      </c>
      <c r="J58" s="110">
        <f t="shared" si="359"/>
        <v>297140.48000000004</v>
      </c>
      <c r="K58" s="110">
        <f t="shared" si="359"/>
        <v>309450.2</v>
      </c>
      <c r="L58" s="110">
        <f t="shared" si="359"/>
        <v>277752.13</v>
      </c>
      <c r="M58" s="110">
        <f t="shared" si="359"/>
        <v>280943.87</v>
      </c>
      <c r="N58" s="110">
        <f t="shared" si="359"/>
        <v>280865.46999999997</v>
      </c>
      <c r="O58" s="110">
        <f t="shared" si="359"/>
        <v>289737.68</v>
      </c>
      <c r="P58" s="110">
        <f t="shared" si="359"/>
        <v>333194.99000000005</v>
      </c>
      <c r="Q58" s="110">
        <f t="shared" si="359"/>
        <v>280729.12</v>
      </c>
      <c r="R58" s="110">
        <f t="shared" si="359"/>
        <v>299451.21000000002</v>
      </c>
      <c r="S58" s="110">
        <f t="shared" si="359"/>
        <v>245431.33</v>
      </c>
      <c r="T58" s="110">
        <f t="shared" si="359"/>
        <v>202151.42</v>
      </c>
      <c r="U58" s="110">
        <f t="shared" si="359"/>
        <v>190867.58</v>
      </c>
      <c r="V58" s="110">
        <f t="shared" si="359"/>
        <v>141200.21</v>
      </c>
    </row>
    <row r="59" spans="2:24" s="9" customFormat="1" x14ac:dyDescent="0.25">
      <c r="B59" s="222"/>
      <c r="C59" s="223"/>
      <c r="D59" s="7" t="s">
        <v>75</v>
      </c>
      <c r="E59" s="108">
        <f>E57</f>
        <v>4.939920964862015E-2</v>
      </c>
      <c r="F59" s="108">
        <f>F57+E59</f>
        <v>0.10066072861573815</v>
      </c>
      <c r="G59" s="108">
        <f t="shared" ref="G59:V59" si="360">G57+F59</f>
        <v>0.16750959550008043</v>
      </c>
      <c r="H59" s="108">
        <f t="shared" si="360"/>
        <v>0.22293455693385375</v>
      </c>
      <c r="I59" s="108">
        <f t="shared" si="360"/>
        <v>0.29957518947528239</v>
      </c>
      <c r="J59" s="108">
        <f t="shared" si="360"/>
        <v>0.36031091917628622</v>
      </c>
      <c r="K59" s="108">
        <f t="shared" si="360"/>
        <v>0.42356276457655467</v>
      </c>
      <c r="L59" s="108">
        <f t="shared" si="360"/>
        <v>0.48033550147042409</v>
      </c>
      <c r="M59" s="108">
        <f t="shared" si="360"/>
        <v>0.53776063233604676</v>
      </c>
      <c r="N59" s="108">
        <f t="shared" si="360"/>
        <v>0.59516973818478669</v>
      </c>
      <c r="O59" s="108">
        <f t="shared" si="360"/>
        <v>0.65439233019472065</v>
      </c>
      <c r="P59" s="108">
        <f t="shared" si="360"/>
        <v>0.72249762789891991</v>
      </c>
      <c r="Q59" s="108">
        <f t="shared" si="360"/>
        <v>0.77987886370873172</v>
      </c>
      <c r="R59" s="108">
        <f t="shared" si="360"/>
        <v>0.84108690829827581</v>
      </c>
      <c r="S59" s="108">
        <f t="shared" si="360"/>
        <v>0.89125325022192714</v>
      </c>
      <c r="T59" s="108">
        <f t="shared" si="360"/>
        <v>0.93257314714002493</v>
      </c>
      <c r="U59" s="108">
        <f t="shared" si="360"/>
        <v>0.97158661897518084</v>
      </c>
      <c r="V59" s="108">
        <f t="shared" si="360"/>
        <v>1.000448044346389</v>
      </c>
    </row>
    <row r="60" spans="2:24" s="9" customFormat="1" x14ac:dyDescent="0.25">
      <c r="B60" s="222"/>
      <c r="C60" s="223"/>
      <c r="D60" s="7" t="s">
        <v>76</v>
      </c>
      <c r="E60" s="110">
        <f>E58</f>
        <v>241678.25</v>
      </c>
      <c r="F60" s="110">
        <f>F58+E60</f>
        <v>492467.56999999995</v>
      </c>
      <c r="G60" s="110">
        <f t="shared" ref="G60:U60" si="361">G58+F60</f>
        <v>819515.65999999992</v>
      </c>
      <c r="H60" s="110">
        <f t="shared" si="361"/>
        <v>1090674</v>
      </c>
      <c r="I60" s="110">
        <f t="shared" si="361"/>
        <v>1465626.84</v>
      </c>
      <c r="J60" s="110">
        <f t="shared" si="361"/>
        <v>1762767.32</v>
      </c>
      <c r="K60" s="110">
        <f t="shared" si="361"/>
        <v>2072217.52</v>
      </c>
      <c r="L60" s="110">
        <f t="shared" si="361"/>
        <v>2349969.65</v>
      </c>
      <c r="M60" s="110">
        <f t="shared" si="361"/>
        <v>2630913.52</v>
      </c>
      <c r="N60" s="110">
        <f t="shared" si="361"/>
        <v>2911778.99</v>
      </c>
      <c r="O60" s="110">
        <f t="shared" si="361"/>
        <v>3201516.6700000004</v>
      </c>
      <c r="P60" s="110">
        <f t="shared" si="361"/>
        <v>3534711.6600000006</v>
      </c>
      <c r="Q60" s="110">
        <f t="shared" si="361"/>
        <v>3815440.7800000007</v>
      </c>
      <c r="R60" s="110">
        <f t="shared" si="361"/>
        <v>4114891.9900000007</v>
      </c>
      <c r="S60" s="110">
        <f t="shared" si="361"/>
        <v>4360323.32</v>
      </c>
      <c r="T60" s="110">
        <f t="shared" si="361"/>
        <v>4562474.74</v>
      </c>
      <c r="U60" s="110">
        <f t="shared" si="361"/>
        <v>4753342.32</v>
      </c>
      <c r="V60" s="110">
        <f>C12</f>
        <v>4892350.54</v>
      </c>
    </row>
    <row r="61" spans="2:24" s="109" customFormat="1" x14ac:dyDescent="0.25">
      <c r="B61" s="141"/>
      <c r="D61" s="141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</row>
    <row r="62" spans="2:24" s="109" customFormat="1" x14ac:dyDescent="0.25">
      <c r="B62" s="141"/>
      <c r="D62" s="141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</row>
    <row r="63" spans="2:24" s="109" customFormat="1" x14ac:dyDescent="0.25">
      <c r="B63" s="141"/>
      <c r="D63" s="141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</row>
    <row r="64" spans="2:24" s="109" customFormat="1" x14ac:dyDescent="0.25">
      <c r="B64" s="141"/>
      <c r="D64" s="141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</row>
    <row r="65" spans="2:22" s="109" customFormat="1" x14ac:dyDescent="0.25">
      <c r="B65" s="141"/>
      <c r="D65" s="141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</row>
    <row r="66" spans="2:22" s="109" customFormat="1" x14ac:dyDescent="0.25">
      <c r="B66" s="141"/>
      <c r="D66" s="141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</row>
    <row r="67" spans="2:22" s="109" customFormat="1" x14ac:dyDescent="0.25">
      <c r="B67" s="141"/>
      <c r="D67" s="141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</row>
    <row r="68" spans="2:22" s="109" customFormat="1" x14ac:dyDescent="0.25">
      <c r="B68" s="141"/>
      <c r="D68" s="141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</row>
    <row r="69" spans="2:22" x14ac:dyDescent="0.25">
      <c r="V69" s="112">
        <f>V60-C12</f>
        <v>0</v>
      </c>
    </row>
    <row r="71" spans="2:22" x14ac:dyDescent="0.25">
      <c r="B71" s="220"/>
      <c r="C71" s="220"/>
      <c r="D71" s="4" t="s">
        <v>73</v>
      </c>
      <c r="E71" s="106">
        <v>4.9399999999999999E-2</v>
      </c>
      <c r="F71" s="106">
        <v>5.1200000000000002E-2</v>
      </c>
      <c r="G71" s="106">
        <v>6.6799999999999998E-2</v>
      </c>
      <c r="H71" s="106">
        <v>5.5399999999999998E-2</v>
      </c>
      <c r="I71" s="106">
        <v>7.6600000000000001E-2</v>
      </c>
      <c r="J71" s="106">
        <v>6.0699999999999997E-2</v>
      </c>
      <c r="K71" s="106">
        <v>6.3200000000000006E-2</v>
      </c>
      <c r="L71" s="106">
        <v>5.67E-2</v>
      </c>
      <c r="M71" s="106">
        <v>5.74E-2</v>
      </c>
      <c r="N71" s="106">
        <v>5.74E-2</v>
      </c>
      <c r="O71" s="106">
        <v>5.9200000000000003E-2</v>
      </c>
      <c r="P71" s="106">
        <v>6.8099999999999994E-2</v>
      </c>
      <c r="Q71" s="106">
        <v>5.74E-2</v>
      </c>
      <c r="R71" s="106">
        <v>6.1199999999999997E-2</v>
      </c>
      <c r="S71" s="106">
        <v>5.0099999999999999E-2</v>
      </c>
      <c r="T71" s="106">
        <v>4.1300000000000003E-2</v>
      </c>
      <c r="U71" s="106">
        <v>3.9E-2</v>
      </c>
      <c r="V71" s="106">
        <v>2.8899999999999999E-2</v>
      </c>
    </row>
    <row r="72" spans="2:22" x14ac:dyDescent="0.25">
      <c r="B72" s="220"/>
      <c r="C72" s="221"/>
      <c r="D72" s="4" t="s">
        <v>74</v>
      </c>
      <c r="E72" s="107">
        <v>289435.08</v>
      </c>
      <c r="F72" s="107">
        <v>300346.55</v>
      </c>
      <c r="G72" s="107">
        <v>391674.44</v>
      </c>
      <c r="H72" s="107">
        <v>324740.59000000003</v>
      </c>
      <c r="I72" s="107">
        <v>449045.4</v>
      </c>
      <c r="J72" s="107">
        <v>355856.93</v>
      </c>
      <c r="K72" s="107">
        <v>370599.11</v>
      </c>
      <c r="L72" s="107">
        <v>332637.36</v>
      </c>
      <c r="M72" s="107">
        <v>336459.81</v>
      </c>
      <c r="N72" s="107">
        <v>336365.9</v>
      </c>
      <c r="O72" s="107">
        <v>346991.31</v>
      </c>
      <c r="P72" s="107">
        <v>399036.01</v>
      </c>
      <c r="Q72" s="107">
        <v>336202.63</v>
      </c>
      <c r="R72" s="107">
        <v>358624.29</v>
      </c>
      <c r="S72" s="107">
        <v>293929.8</v>
      </c>
      <c r="T72" s="107">
        <v>242097.56</v>
      </c>
      <c r="U72" s="107">
        <v>228583.98</v>
      </c>
      <c r="V72" s="107">
        <v>169102.11</v>
      </c>
    </row>
    <row r="73" spans="2:22" x14ac:dyDescent="0.25">
      <c r="B73" s="220"/>
      <c r="C73" s="221"/>
      <c r="D73" s="4" t="s">
        <v>75</v>
      </c>
      <c r="E73" s="106">
        <v>4.9399999999999999E-2</v>
      </c>
      <c r="F73" s="106">
        <v>0.10059999999999999</v>
      </c>
      <c r="G73" s="106">
        <v>0.16739999999999999</v>
      </c>
      <c r="H73" s="106">
        <v>0.2228</v>
      </c>
      <c r="I73" s="106">
        <v>0.2994</v>
      </c>
      <c r="J73" s="106">
        <v>0.36009999999999998</v>
      </c>
      <c r="K73" s="106">
        <v>0.42330000000000001</v>
      </c>
      <c r="L73" s="106">
        <v>0.48</v>
      </c>
      <c r="M73" s="106">
        <v>0.53739999999999999</v>
      </c>
      <c r="N73" s="106">
        <v>0.5948</v>
      </c>
      <c r="O73" s="106">
        <v>0.65400000000000003</v>
      </c>
      <c r="P73" s="106">
        <v>0.72209999999999996</v>
      </c>
      <c r="Q73" s="106">
        <v>0.77949999999999997</v>
      </c>
      <c r="R73" s="106">
        <v>0.8407</v>
      </c>
      <c r="S73" s="106">
        <v>0.89080000000000004</v>
      </c>
      <c r="T73" s="106">
        <v>0.93210000000000004</v>
      </c>
      <c r="U73" s="106">
        <v>0.97109999999999996</v>
      </c>
      <c r="V73" s="106">
        <v>1</v>
      </c>
    </row>
    <row r="74" spans="2:22" x14ac:dyDescent="0.25">
      <c r="B74" s="220"/>
      <c r="C74" s="221"/>
      <c r="D74" s="4" t="s">
        <v>76</v>
      </c>
      <c r="E74" s="107">
        <v>289435.08</v>
      </c>
      <c r="F74" s="107">
        <v>589781.63</v>
      </c>
      <c r="G74" s="107">
        <v>981456.07</v>
      </c>
      <c r="H74" s="107">
        <v>1306196.6599999999</v>
      </c>
      <c r="I74" s="107">
        <v>1755242.06</v>
      </c>
      <c r="J74" s="107">
        <v>2111098.9900000002</v>
      </c>
      <c r="K74" s="107">
        <v>2481698.1</v>
      </c>
      <c r="L74" s="107">
        <v>2814335.46</v>
      </c>
      <c r="M74" s="107">
        <v>3150795.27</v>
      </c>
      <c r="N74" s="107">
        <v>3487161.17</v>
      </c>
      <c r="O74" s="107">
        <v>3834152.48</v>
      </c>
      <c r="P74" s="107">
        <v>4233188.49</v>
      </c>
      <c r="Q74" s="107">
        <v>4569391.12</v>
      </c>
      <c r="R74" s="107">
        <v>4928015.41</v>
      </c>
      <c r="S74" s="107">
        <v>5221945.21</v>
      </c>
      <c r="T74" s="107">
        <v>5464042.7699999996</v>
      </c>
      <c r="U74" s="107">
        <v>5692626.75</v>
      </c>
      <c r="V74" s="107">
        <v>5861728.8600000003</v>
      </c>
    </row>
  </sheetData>
  <mergeCells count="69">
    <mergeCell ref="B71:C74"/>
    <mergeCell ref="B57:C60"/>
    <mergeCell ref="B53:B54"/>
    <mergeCell ref="C53:C54"/>
    <mergeCell ref="D53:D54"/>
    <mergeCell ref="B55:B56"/>
    <mergeCell ref="C55:C56"/>
    <mergeCell ref="D55:D56"/>
    <mergeCell ref="B49:B50"/>
    <mergeCell ref="C49:C50"/>
    <mergeCell ref="D49:D50"/>
    <mergeCell ref="B51:B52"/>
    <mergeCell ref="C51:C52"/>
    <mergeCell ref="D51:D52"/>
    <mergeCell ref="B45:B46"/>
    <mergeCell ref="C45:C46"/>
    <mergeCell ref="D45:D46"/>
    <mergeCell ref="B47:B48"/>
    <mergeCell ref="C47:C48"/>
    <mergeCell ref="D47:D48"/>
    <mergeCell ref="B41:B42"/>
    <mergeCell ref="C41:C42"/>
    <mergeCell ref="D41:D42"/>
    <mergeCell ref="B43:B44"/>
    <mergeCell ref="C43:C44"/>
    <mergeCell ref="D43:D44"/>
    <mergeCell ref="B37:B38"/>
    <mergeCell ref="C37:C38"/>
    <mergeCell ref="D37:D38"/>
    <mergeCell ref="B39:B40"/>
    <mergeCell ref="C39:C40"/>
    <mergeCell ref="D39:D40"/>
    <mergeCell ref="B33:B34"/>
    <mergeCell ref="C33:C34"/>
    <mergeCell ref="D33:D34"/>
    <mergeCell ref="B35:B36"/>
    <mergeCell ref="C35:C36"/>
    <mergeCell ref="D35:D36"/>
    <mergeCell ref="B29:B30"/>
    <mergeCell ref="C29:C30"/>
    <mergeCell ref="D29:D30"/>
    <mergeCell ref="B31:B32"/>
    <mergeCell ref="C31:C32"/>
    <mergeCell ref="D31:D32"/>
    <mergeCell ref="B25:B26"/>
    <mergeCell ref="C25:C26"/>
    <mergeCell ref="D25:D26"/>
    <mergeCell ref="B27:B28"/>
    <mergeCell ref="C27:C28"/>
    <mergeCell ref="D27:D28"/>
    <mergeCell ref="B21:B22"/>
    <mergeCell ref="C21:C22"/>
    <mergeCell ref="D21:D22"/>
    <mergeCell ref="B23:B24"/>
    <mergeCell ref="C23:C24"/>
    <mergeCell ref="D23:D24"/>
    <mergeCell ref="B17:B18"/>
    <mergeCell ref="C17:C18"/>
    <mergeCell ref="D17:D18"/>
    <mergeCell ref="B19:B20"/>
    <mergeCell ref="C19:C20"/>
    <mergeCell ref="D19:D20"/>
    <mergeCell ref="B11:B12"/>
    <mergeCell ref="B13:B14"/>
    <mergeCell ref="C13:C14"/>
    <mergeCell ref="D13:D14"/>
    <mergeCell ref="B15:B16"/>
    <mergeCell ref="C15:C16"/>
    <mergeCell ref="D15:D16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48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4"/>
  <sheetViews>
    <sheetView showGridLines="0" view="pageBreakPreview" topLeftCell="A4" zoomScaleNormal="100" zoomScaleSheetLayoutView="100" workbookViewId="0">
      <selection activeCell="F4" sqref="F1:I1048576"/>
    </sheetView>
  </sheetViews>
  <sheetFormatPr defaultRowHeight="12" x14ac:dyDescent="0.25"/>
  <cols>
    <col min="1" max="1" width="8.88671875" style="2"/>
    <col min="2" max="2" width="8.6640625" style="2" customWidth="1"/>
    <col min="3" max="3" width="46.109375" style="2" customWidth="1"/>
    <col min="4" max="4" width="21.88671875" style="2" customWidth="1"/>
    <col min="5" max="5" width="17.109375" style="2" customWidth="1"/>
    <col min="6" max="16384" width="8.88671875" style="2"/>
  </cols>
  <sheetData>
    <row r="1" spans="2:7" s="10" customFormat="1" x14ac:dyDescent="0.25">
      <c r="B1" s="11"/>
      <c r="C1" s="11"/>
      <c r="D1" s="12"/>
      <c r="E1" s="13"/>
      <c r="F1" s="15"/>
      <c r="G1" s="15"/>
    </row>
    <row r="2" spans="2:7" s="10" customFormat="1" x14ac:dyDescent="0.25">
      <c r="B2" s="11"/>
      <c r="C2" s="16" t="s">
        <v>86</v>
      </c>
      <c r="D2" s="17" t="s">
        <v>87</v>
      </c>
      <c r="E2" s="14"/>
      <c r="F2" s="15"/>
      <c r="G2" s="15"/>
    </row>
    <row r="3" spans="2:7" s="10" customFormat="1" ht="12" customHeight="1" x14ac:dyDescent="0.25">
      <c r="B3" s="11"/>
      <c r="C3" s="16" t="s">
        <v>88</v>
      </c>
      <c r="D3" s="204" t="s">
        <v>5514</v>
      </c>
      <c r="E3" s="204"/>
      <c r="F3" s="15"/>
      <c r="G3" s="15"/>
    </row>
    <row r="4" spans="2:7" s="10" customFormat="1" x14ac:dyDescent="0.25">
      <c r="B4" s="11"/>
      <c r="D4" s="204"/>
      <c r="E4" s="204"/>
      <c r="F4" s="15"/>
      <c r="G4" s="15"/>
    </row>
    <row r="5" spans="2:7" s="10" customFormat="1" x14ac:dyDescent="0.25">
      <c r="B5" s="11"/>
      <c r="C5" s="16" t="s">
        <v>90</v>
      </c>
      <c r="D5" s="33">
        <v>2176.94</v>
      </c>
      <c r="E5" s="14"/>
      <c r="F5" s="15"/>
      <c r="G5" s="15"/>
    </row>
    <row r="6" spans="2:7" s="10" customFormat="1" x14ac:dyDescent="0.25">
      <c r="B6" s="11"/>
      <c r="C6" s="16" t="s">
        <v>91</v>
      </c>
      <c r="D6" s="18">
        <v>45259</v>
      </c>
      <c r="E6" s="14"/>
      <c r="F6" s="15"/>
      <c r="G6" s="15"/>
    </row>
    <row r="7" spans="2:7" s="10" customFormat="1" x14ac:dyDescent="0.25">
      <c r="B7" s="11"/>
      <c r="C7" s="16" t="s">
        <v>92</v>
      </c>
      <c r="D7" s="87" t="s">
        <v>5513</v>
      </c>
      <c r="E7" s="13"/>
      <c r="F7" s="15"/>
      <c r="G7" s="15"/>
    </row>
    <row r="8" spans="2:7" s="10" customFormat="1" x14ac:dyDescent="0.25">
      <c r="B8" s="11"/>
      <c r="C8" s="11"/>
      <c r="D8" s="12"/>
      <c r="E8" s="13"/>
      <c r="F8" s="15"/>
      <c r="G8" s="15"/>
    </row>
    <row r="9" spans="2:7" s="10" customFormat="1" ht="12.6" thickBot="1" x14ac:dyDescent="0.3">
      <c r="B9" s="19"/>
      <c r="C9" s="19"/>
      <c r="D9" s="20"/>
      <c r="E9" s="21"/>
      <c r="F9" s="15"/>
      <c r="G9" s="15"/>
    </row>
    <row r="10" spans="2:7" s="10" customFormat="1" ht="12.6" thickTop="1" x14ac:dyDescent="0.25">
      <c r="B10" s="11"/>
      <c r="C10" s="11"/>
      <c r="D10" s="12"/>
      <c r="E10" s="13"/>
      <c r="F10" s="15"/>
      <c r="G10" s="15"/>
    </row>
    <row r="11" spans="2:7" s="6" customFormat="1" x14ac:dyDescent="0.3">
      <c r="B11" s="5" t="s">
        <v>78</v>
      </c>
      <c r="C11" s="5" t="s">
        <v>5520</v>
      </c>
      <c r="D11" s="5" t="s">
        <v>5521</v>
      </c>
      <c r="E11" s="5" t="s">
        <v>5522</v>
      </c>
    </row>
    <row r="12" spans="2:7" x14ac:dyDescent="0.25">
      <c r="B12" s="3" t="s">
        <v>19</v>
      </c>
      <c r="C12" s="4" t="s">
        <v>20</v>
      </c>
      <c r="D12" s="91">
        <f>Somatório!F12</f>
        <v>169178.59</v>
      </c>
      <c r="E12" s="103">
        <f>Somatório!G12</f>
        <v>3.4580226542802059E-2</v>
      </c>
    </row>
    <row r="13" spans="2:7" x14ac:dyDescent="0.25">
      <c r="B13" s="3" t="s">
        <v>21</v>
      </c>
      <c r="C13" s="4" t="s">
        <v>22</v>
      </c>
      <c r="D13" s="91">
        <f>Somatório!F13</f>
        <v>12718.72</v>
      </c>
      <c r="E13" s="103">
        <f>Somatório!G13</f>
        <v>2.5997155960128726E-3</v>
      </c>
    </row>
    <row r="14" spans="2:7" x14ac:dyDescent="0.25">
      <c r="B14" s="3" t="s">
        <v>23</v>
      </c>
      <c r="C14" s="4" t="s">
        <v>24</v>
      </c>
      <c r="D14" s="91">
        <f>Somatório!F14</f>
        <v>43277.39</v>
      </c>
      <c r="E14" s="103">
        <f>Somatório!G14</f>
        <v>8.8459299157251318E-3</v>
      </c>
    </row>
    <row r="15" spans="2:7" x14ac:dyDescent="0.25">
      <c r="B15" s="3" t="s">
        <v>25</v>
      </c>
      <c r="C15" s="4" t="s">
        <v>26</v>
      </c>
      <c r="D15" s="91">
        <f>Somatório!F15</f>
        <v>266117.37</v>
      </c>
      <c r="E15" s="103">
        <f>Somatório!G15</f>
        <v>5.4394583508319092E-2</v>
      </c>
    </row>
    <row r="16" spans="2:7" x14ac:dyDescent="0.25">
      <c r="B16" s="3" t="s">
        <v>27</v>
      </c>
      <c r="C16" s="4" t="s">
        <v>28</v>
      </c>
      <c r="D16" s="91">
        <f>Somatório!F16</f>
        <v>598646.56000000006</v>
      </c>
      <c r="E16" s="103">
        <f>Somatório!G16</f>
        <v>0.12236379120945001</v>
      </c>
    </row>
    <row r="17" spans="2:5" x14ac:dyDescent="0.25">
      <c r="B17" s="3" t="s">
        <v>29</v>
      </c>
      <c r="C17" s="4" t="s">
        <v>30</v>
      </c>
      <c r="D17" s="91">
        <f>Somatório!F17</f>
        <v>511873.67</v>
      </c>
      <c r="E17" s="103">
        <f>Somatório!G17</f>
        <v>0.10462734953575097</v>
      </c>
    </row>
    <row r="18" spans="2:5" x14ac:dyDescent="0.25">
      <c r="B18" s="3" t="s">
        <v>31</v>
      </c>
      <c r="C18" s="4" t="s">
        <v>32</v>
      </c>
      <c r="D18" s="91">
        <f>Somatório!F18</f>
        <v>167562.47</v>
      </c>
      <c r="E18" s="103">
        <f>Somatório!G18</f>
        <v>3.4249890442233109E-2</v>
      </c>
    </row>
    <row r="19" spans="2:5" x14ac:dyDescent="0.25">
      <c r="B19" s="3" t="s">
        <v>33</v>
      </c>
      <c r="C19" s="4" t="s">
        <v>34</v>
      </c>
      <c r="D19" s="91">
        <f>Somatório!F19</f>
        <v>91247.74</v>
      </c>
      <c r="E19" s="103">
        <f>Somatório!G19</f>
        <v>1.8651104260407309E-2</v>
      </c>
    </row>
    <row r="20" spans="2:5" x14ac:dyDescent="0.25">
      <c r="B20" s="3" t="s">
        <v>35</v>
      </c>
      <c r="C20" s="4" t="s">
        <v>36</v>
      </c>
      <c r="D20" s="91">
        <f>Somatório!F20</f>
        <v>173034.89</v>
      </c>
      <c r="E20" s="103">
        <f>Somatório!G20</f>
        <v>3.5368457060724029E-2</v>
      </c>
    </row>
    <row r="21" spans="2:5" x14ac:dyDescent="0.25">
      <c r="B21" s="3" t="s">
        <v>37</v>
      </c>
      <c r="C21" s="4" t="s">
        <v>38</v>
      </c>
      <c r="D21" s="91">
        <f>Somatório!F21</f>
        <v>35314.76</v>
      </c>
      <c r="E21" s="103">
        <f>Somatório!G21</f>
        <v>7.2183625664730073E-3</v>
      </c>
    </row>
    <row r="22" spans="2:5" x14ac:dyDescent="0.25">
      <c r="B22" s="3" t="s">
        <v>39</v>
      </c>
      <c r="C22" s="4" t="s">
        <v>40</v>
      </c>
      <c r="D22" s="91">
        <f>Somatório!F22</f>
        <v>603991.56000000006</v>
      </c>
      <c r="E22" s="103">
        <f>Somatório!G22</f>
        <v>0.1234563130874919</v>
      </c>
    </row>
    <row r="23" spans="2:5" x14ac:dyDescent="0.25">
      <c r="B23" s="3" t="s">
        <v>41</v>
      </c>
      <c r="C23" s="4" t="s">
        <v>42</v>
      </c>
      <c r="D23" s="91">
        <f>Somatório!F23</f>
        <v>167371.69</v>
      </c>
      <c r="E23" s="103">
        <f>Somatório!G23</f>
        <v>3.4210894871813502E-2</v>
      </c>
    </row>
    <row r="24" spans="2:5" x14ac:dyDescent="0.25">
      <c r="B24" s="3" t="s">
        <v>43</v>
      </c>
      <c r="C24" s="4" t="s">
        <v>44</v>
      </c>
      <c r="D24" s="91">
        <f>Somatório!F24</f>
        <v>261674.29</v>
      </c>
      <c r="E24" s="103">
        <f>Somatório!G24</f>
        <v>5.3486414732661414E-2</v>
      </c>
    </row>
    <row r="25" spans="2:5" x14ac:dyDescent="0.25">
      <c r="B25" s="3" t="s">
        <v>45</v>
      </c>
      <c r="C25" s="4" t="s">
        <v>46</v>
      </c>
      <c r="D25" s="91">
        <f>Somatório!F25</f>
        <v>44512.18</v>
      </c>
      <c r="E25" s="103">
        <f>Somatório!G25</f>
        <v>9.0983218876217326E-3</v>
      </c>
    </row>
    <row r="26" spans="2:5" x14ac:dyDescent="0.25">
      <c r="B26" s="3" t="s">
        <v>47</v>
      </c>
      <c r="C26" s="4" t="s">
        <v>48</v>
      </c>
      <c r="D26" s="91">
        <f>Somatório!F26</f>
        <v>142354.43</v>
      </c>
      <c r="E26" s="103">
        <f>Somatório!G26</f>
        <v>2.9097348776647554E-2</v>
      </c>
    </row>
    <row r="27" spans="2:5" x14ac:dyDescent="0.25">
      <c r="B27" s="3" t="s">
        <v>49</v>
      </c>
      <c r="C27" s="4" t="s">
        <v>50</v>
      </c>
      <c r="D27" s="91">
        <f>Somatório!F27</f>
        <v>23439.61</v>
      </c>
      <c r="E27" s="103">
        <f>Somatório!G27</f>
        <v>4.7910732905087376E-3</v>
      </c>
    </row>
    <row r="28" spans="2:5" x14ac:dyDescent="0.25">
      <c r="B28" s="3" t="s">
        <v>51</v>
      </c>
      <c r="C28" s="4" t="s">
        <v>52</v>
      </c>
      <c r="D28" s="91">
        <f>Somatório!F28</f>
        <v>454723.87</v>
      </c>
      <c r="E28" s="103">
        <f>Somatório!G28</f>
        <v>9.2945888950958122E-2</v>
      </c>
    </row>
    <row r="29" spans="2:5" x14ac:dyDescent="0.25">
      <c r="B29" s="3" t="s">
        <v>53</v>
      </c>
      <c r="C29" s="4" t="s">
        <v>54</v>
      </c>
      <c r="D29" s="91">
        <f>Somatório!F29</f>
        <v>5126.1499999999996</v>
      </c>
      <c r="E29" s="103">
        <f>Somatório!G29</f>
        <v>1.0477887792561978E-3</v>
      </c>
    </row>
    <row r="30" spans="2:5" x14ac:dyDescent="0.25">
      <c r="B30" s="3" t="s">
        <v>55</v>
      </c>
      <c r="C30" s="4" t="s">
        <v>56</v>
      </c>
      <c r="D30" s="91">
        <f>Somatório!F30</f>
        <v>13447.32</v>
      </c>
      <c r="E30" s="103">
        <f>Somatório!G30</f>
        <v>2.748641964645485E-3</v>
      </c>
    </row>
    <row r="31" spans="2:5" x14ac:dyDescent="0.25">
      <c r="B31" s="3" t="s">
        <v>57</v>
      </c>
      <c r="C31" s="4" t="s">
        <v>58</v>
      </c>
      <c r="D31" s="91">
        <f>Somatório!F31</f>
        <v>342685.03</v>
      </c>
      <c r="E31" s="103">
        <f>Somatório!G31</f>
        <v>7.0045068765657179E-2</v>
      </c>
    </row>
    <row r="32" spans="2:5" x14ac:dyDescent="0.25">
      <c r="B32" s="3" t="s">
        <v>59</v>
      </c>
      <c r="C32" s="4" t="s">
        <v>60</v>
      </c>
      <c r="D32" s="91">
        <f>Somatório!F32</f>
        <v>238052.3</v>
      </c>
      <c r="E32" s="103">
        <f>Somatório!G32</f>
        <v>4.8658062837827643E-2</v>
      </c>
    </row>
    <row r="33" spans="2:5" x14ac:dyDescent="0.25">
      <c r="B33" s="3" t="s">
        <v>61</v>
      </c>
      <c r="C33" s="4" t="s">
        <v>62</v>
      </c>
      <c r="D33" s="91">
        <f>Somatório!F33</f>
        <v>528192.79</v>
      </c>
      <c r="E33" s="103">
        <f>Somatório!G33</f>
        <v>0.10796298950401866</v>
      </c>
    </row>
    <row r="34" spans="2:5" s="9" customFormat="1" x14ac:dyDescent="0.25">
      <c r="B34" s="224" t="s">
        <v>77</v>
      </c>
      <c r="C34" s="224"/>
      <c r="D34" s="92">
        <f>Somatório!F34</f>
        <v>4892350.54</v>
      </c>
      <c r="E34" s="114">
        <f>Somatório!G34</f>
        <v>1</v>
      </c>
    </row>
  </sheetData>
  <mergeCells count="2">
    <mergeCell ref="B34:C34"/>
    <mergeCell ref="D3:E4"/>
  </mergeCells>
  <printOptions horizontalCentered="1"/>
  <pageMargins left="0.39370078740157483" right="0.39370078740157483" top="0.39370078740157483" bottom="0.78740157480314965" header="0.31496062992125984" footer="0.39370078740157483"/>
  <pageSetup paperSize="9" fitToHeight="0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6"/>
  <sheetViews>
    <sheetView showGridLines="0" view="pageBreakPreview" zoomScaleNormal="100" zoomScaleSheetLayoutView="100" workbookViewId="0">
      <selection activeCell="E18" sqref="E18"/>
    </sheetView>
  </sheetViews>
  <sheetFormatPr defaultRowHeight="12" x14ac:dyDescent="0.25"/>
  <cols>
    <col min="1" max="1" width="8.88671875" style="2"/>
    <col min="2" max="2" width="10.109375" style="2" customWidth="1"/>
    <col min="3" max="3" width="25" style="2" customWidth="1"/>
    <col min="4" max="4" width="37.33203125" style="2" customWidth="1"/>
    <col min="5" max="5" width="10.6640625" style="2" customWidth="1"/>
    <col min="6" max="7" width="12" style="2" customWidth="1"/>
    <col min="8" max="16384" width="8.88671875" style="2"/>
  </cols>
  <sheetData>
    <row r="1" spans="2:11" s="10" customFormat="1" x14ac:dyDescent="0.25">
      <c r="B1" s="11"/>
      <c r="C1" s="11"/>
      <c r="D1" s="12"/>
      <c r="E1" s="13"/>
      <c r="F1" s="14"/>
      <c r="G1" s="15"/>
      <c r="H1" s="15"/>
      <c r="I1" s="15"/>
      <c r="J1" s="15"/>
      <c r="K1" s="15"/>
    </row>
    <row r="2" spans="2:11" s="10" customFormat="1" x14ac:dyDescent="0.25">
      <c r="B2" s="11"/>
      <c r="C2" s="16" t="s">
        <v>86</v>
      </c>
      <c r="D2" s="17" t="s">
        <v>87</v>
      </c>
      <c r="E2" s="14"/>
      <c r="G2" s="15"/>
      <c r="H2" s="15"/>
      <c r="I2" s="15"/>
      <c r="J2" s="15"/>
      <c r="K2" s="15"/>
    </row>
    <row r="3" spans="2:11" s="10" customFormat="1" ht="12" customHeight="1" x14ac:dyDescent="0.25">
      <c r="B3" s="11"/>
      <c r="C3" s="16" t="s">
        <v>88</v>
      </c>
      <c r="D3" s="17" t="s">
        <v>5514</v>
      </c>
      <c r="E3" s="13"/>
      <c r="F3" s="13"/>
      <c r="G3" s="13"/>
      <c r="H3" s="15"/>
      <c r="I3" s="15"/>
      <c r="J3" s="15"/>
      <c r="K3" s="15"/>
    </row>
    <row r="4" spans="2:11" s="10" customFormat="1" x14ac:dyDescent="0.25">
      <c r="B4" s="11"/>
      <c r="D4" s="13"/>
      <c r="E4" s="13"/>
      <c r="F4" s="13"/>
      <c r="G4" s="13"/>
      <c r="H4" s="15"/>
      <c r="I4" s="15"/>
      <c r="J4" s="15"/>
      <c r="K4" s="15"/>
    </row>
    <row r="5" spans="2:11" s="10" customFormat="1" x14ac:dyDescent="0.25">
      <c r="B5" s="11"/>
      <c r="C5" s="16" t="s">
        <v>90</v>
      </c>
      <c r="D5" s="33">
        <v>2176.94</v>
      </c>
      <c r="E5" s="14"/>
      <c r="G5" s="15"/>
      <c r="H5" s="15"/>
      <c r="I5" s="15"/>
      <c r="J5" s="15"/>
      <c r="K5" s="15"/>
    </row>
    <row r="6" spans="2:11" s="10" customFormat="1" x14ac:dyDescent="0.25">
      <c r="B6" s="11"/>
      <c r="C6" s="16" t="s">
        <v>91</v>
      </c>
      <c r="D6" s="18">
        <v>45259</v>
      </c>
      <c r="E6" s="14"/>
      <c r="G6" s="15"/>
      <c r="H6" s="15"/>
      <c r="I6" s="15"/>
      <c r="J6" s="15"/>
      <c r="K6" s="15"/>
    </row>
    <row r="7" spans="2:11" s="10" customFormat="1" x14ac:dyDescent="0.25">
      <c r="B7" s="11"/>
      <c r="C7" s="16" t="s">
        <v>92</v>
      </c>
      <c r="D7" s="87" t="s">
        <v>5513</v>
      </c>
      <c r="E7" s="13"/>
      <c r="F7" s="14"/>
      <c r="G7" s="15"/>
      <c r="H7" s="15"/>
      <c r="I7" s="15"/>
      <c r="J7" s="15"/>
      <c r="K7" s="15"/>
    </row>
    <row r="8" spans="2:11" s="10" customFormat="1" x14ac:dyDescent="0.25">
      <c r="B8" s="11"/>
      <c r="C8" s="11"/>
      <c r="D8" s="12"/>
      <c r="E8" s="13"/>
      <c r="F8" s="14"/>
      <c r="G8" s="14"/>
      <c r="H8" s="15"/>
      <c r="I8" s="15"/>
      <c r="J8" s="15"/>
      <c r="K8" s="15"/>
    </row>
    <row r="9" spans="2:11" s="10" customFormat="1" ht="12.6" thickBot="1" x14ac:dyDescent="0.3">
      <c r="B9" s="19"/>
      <c r="C9" s="19"/>
      <c r="D9" s="20"/>
      <c r="E9" s="21"/>
      <c r="F9" s="22"/>
      <c r="G9" s="22"/>
      <c r="H9" s="15"/>
      <c r="I9" s="15"/>
      <c r="J9" s="15"/>
      <c r="K9" s="15"/>
    </row>
    <row r="10" spans="2:11" s="10" customFormat="1" ht="12.6" thickTop="1" x14ac:dyDescent="0.25">
      <c r="B10" s="11"/>
      <c r="C10" s="11"/>
      <c r="D10" s="12"/>
      <c r="E10" s="13"/>
      <c r="F10" s="14"/>
      <c r="G10" s="14"/>
      <c r="H10" s="15"/>
      <c r="I10" s="15"/>
      <c r="J10" s="15"/>
      <c r="K10" s="15"/>
    </row>
    <row r="11" spans="2:11" s="90" customFormat="1" ht="24" x14ac:dyDescent="0.3">
      <c r="B11" s="5" t="s">
        <v>78</v>
      </c>
      <c r="C11" s="5" t="s">
        <v>79</v>
      </c>
      <c r="D11" s="5" t="s">
        <v>80</v>
      </c>
      <c r="E11" s="5" t="s">
        <v>81</v>
      </c>
      <c r="F11" s="5" t="s">
        <v>82</v>
      </c>
      <c r="G11" s="5" t="s">
        <v>5523</v>
      </c>
    </row>
    <row r="12" spans="2:11" x14ac:dyDescent="0.25">
      <c r="B12" s="116" t="s">
        <v>29</v>
      </c>
      <c r="C12" s="89" t="s">
        <v>30</v>
      </c>
      <c r="D12" s="115" t="s">
        <v>5524</v>
      </c>
      <c r="E12" s="99" t="s">
        <v>5525</v>
      </c>
      <c r="F12" s="91">
        <v>150</v>
      </c>
      <c r="G12" s="91">
        <v>150</v>
      </c>
    </row>
    <row r="13" spans="2:11" s="90" customFormat="1" ht="24" x14ac:dyDescent="0.3">
      <c r="B13" s="5" t="s">
        <v>78</v>
      </c>
      <c r="C13" s="5" t="s">
        <v>79</v>
      </c>
      <c r="D13" s="5" t="s">
        <v>80</v>
      </c>
      <c r="E13" s="5" t="s">
        <v>81</v>
      </c>
      <c r="F13" s="5" t="s">
        <v>82</v>
      </c>
      <c r="G13" s="5" t="s">
        <v>5526</v>
      </c>
    </row>
    <row r="14" spans="2:11" x14ac:dyDescent="0.25">
      <c r="B14" s="116" t="s">
        <v>27</v>
      </c>
      <c r="C14" s="89" t="s">
        <v>28</v>
      </c>
      <c r="D14" s="115" t="s">
        <v>5527</v>
      </c>
      <c r="E14" s="99" t="s">
        <v>145</v>
      </c>
      <c r="F14" s="91">
        <v>200.33</v>
      </c>
      <c r="G14" s="91">
        <v>100.17</v>
      </c>
    </row>
    <row r="15" spans="2:11" x14ac:dyDescent="0.25">
      <c r="B15" s="116" t="s">
        <v>51</v>
      </c>
      <c r="C15" s="89" t="s">
        <v>52</v>
      </c>
      <c r="D15" s="115" t="s">
        <v>5528</v>
      </c>
      <c r="E15" s="99" t="s">
        <v>106</v>
      </c>
      <c r="F15" s="91">
        <v>1542.89</v>
      </c>
      <c r="G15" s="91">
        <v>771.45</v>
      </c>
    </row>
    <row r="16" spans="2:11" x14ac:dyDescent="0.25">
      <c r="B16" s="116" t="s">
        <v>51</v>
      </c>
      <c r="C16" s="89" t="s">
        <v>52</v>
      </c>
      <c r="D16" s="115" t="s">
        <v>5529</v>
      </c>
      <c r="E16" s="99" t="s">
        <v>106</v>
      </c>
      <c r="F16" s="91">
        <v>2450.06</v>
      </c>
      <c r="G16" s="91">
        <v>1225.03</v>
      </c>
    </row>
  </sheetData>
  <printOptions horizontalCentered="1"/>
  <pageMargins left="0.39370078740157483" right="0.39370078740157483" top="0.39370078740157483" bottom="0.78740157480314965" header="0.31496062992125984" footer="0.39370078740157483"/>
  <pageSetup paperSize="9" scale="89" fitToHeight="0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0"/>
  <sheetViews>
    <sheetView showGridLines="0" view="pageBreakPreview" zoomScaleNormal="100" zoomScaleSheetLayoutView="100" workbookViewId="0">
      <selection activeCell="E16" sqref="E16"/>
    </sheetView>
  </sheetViews>
  <sheetFormatPr defaultColWidth="8.88671875" defaultRowHeight="12" x14ac:dyDescent="0.3"/>
  <cols>
    <col min="1" max="1" width="8.88671875" style="130"/>
    <col min="2" max="2" width="20.88671875" style="130" customWidth="1"/>
    <col min="3" max="3" width="9.33203125" style="130" customWidth="1"/>
    <col min="4" max="4" width="14" style="130" customWidth="1"/>
    <col min="5" max="5" width="42" style="130" customWidth="1"/>
    <col min="6" max="6" width="37.33203125" style="130" customWidth="1"/>
    <col min="7" max="16384" width="8.88671875" style="130"/>
  </cols>
  <sheetData>
    <row r="1" spans="2:10" s="121" customFormat="1" ht="10.199999999999999" customHeight="1" x14ac:dyDescent="0.3">
      <c r="B1" s="117"/>
      <c r="C1" s="118"/>
      <c r="D1" s="119"/>
      <c r="E1" s="120"/>
      <c r="F1" s="1"/>
      <c r="G1" s="1"/>
      <c r="H1" s="1"/>
      <c r="I1" s="1"/>
      <c r="J1" s="1"/>
    </row>
    <row r="2" spans="2:10" s="121" customFormat="1" ht="10.199999999999999" customHeight="1" x14ac:dyDescent="0.3">
      <c r="B2" s="117"/>
      <c r="C2" s="122" t="s">
        <v>86</v>
      </c>
      <c r="D2" s="123" t="s">
        <v>87</v>
      </c>
      <c r="E2" s="120"/>
      <c r="F2" s="1"/>
      <c r="G2" s="1"/>
      <c r="H2" s="1"/>
      <c r="I2" s="1"/>
      <c r="J2" s="1"/>
    </row>
    <row r="3" spans="2:10" s="121" customFormat="1" ht="10.199999999999999" customHeight="1" x14ac:dyDescent="0.3">
      <c r="B3" s="117"/>
      <c r="C3" s="122" t="s">
        <v>88</v>
      </c>
      <c r="D3" s="123" t="s">
        <v>89</v>
      </c>
      <c r="E3" s="119"/>
      <c r="F3" s="1"/>
      <c r="G3" s="1"/>
      <c r="H3" s="1"/>
      <c r="I3" s="1"/>
      <c r="J3" s="1"/>
    </row>
    <row r="4" spans="2:10" s="121" customFormat="1" ht="10.199999999999999" customHeight="1" x14ac:dyDescent="0.3">
      <c r="B4" s="117"/>
      <c r="C4" s="122" t="s">
        <v>90</v>
      </c>
      <c r="D4" s="123"/>
      <c r="E4" s="119"/>
      <c r="F4" s="1"/>
      <c r="G4" s="1"/>
      <c r="H4" s="1"/>
      <c r="I4" s="1"/>
      <c r="J4" s="1"/>
    </row>
    <row r="5" spans="2:10" s="121" customFormat="1" ht="10.199999999999999" customHeight="1" x14ac:dyDescent="0.3">
      <c r="B5" s="117"/>
      <c r="C5" s="122" t="s">
        <v>91</v>
      </c>
      <c r="D5" s="124">
        <v>45259</v>
      </c>
      <c r="E5" s="120"/>
      <c r="F5" s="1"/>
      <c r="G5" s="1"/>
      <c r="H5" s="1"/>
      <c r="I5" s="1"/>
      <c r="J5" s="1"/>
    </row>
    <row r="6" spans="2:10" s="121" customFormat="1" ht="10.199999999999999" customHeight="1" x14ac:dyDescent="0.3">
      <c r="B6" s="117"/>
      <c r="C6" s="122" t="s">
        <v>92</v>
      </c>
      <c r="D6" s="118" t="str">
        <f>'Parcela Maior Relevância'!D7</f>
        <v>CONCORRÊNCIA 027/2023</v>
      </c>
      <c r="E6" s="120"/>
      <c r="F6" s="1"/>
      <c r="G6" s="1"/>
      <c r="H6" s="1"/>
      <c r="I6" s="1"/>
      <c r="J6" s="1"/>
    </row>
    <row r="7" spans="2:10" s="121" customFormat="1" ht="10.199999999999999" customHeight="1" x14ac:dyDescent="0.3">
      <c r="B7" s="117"/>
      <c r="D7" s="119"/>
      <c r="E7" s="120"/>
      <c r="F7" s="1"/>
      <c r="G7" s="1"/>
      <c r="H7" s="1"/>
      <c r="I7" s="1"/>
      <c r="J7" s="1"/>
    </row>
    <row r="8" spans="2:10" s="121" customFormat="1" ht="10.199999999999999" customHeight="1" x14ac:dyDescent="0.3">
      <c r="B8" s="117"/>
      <c r="C8" s="118"/>
      <c r="D8" s="119"/>
      <c r="E8" s="120"/>
      <c r="F8" s="1"/>
      <c r="G8" s="1"/>
      <c r="H8" s="1"/>
      <c r="I8" s="1"/>
      <c r="J8" s="1"/>
    </row>
    <row r="9" spans="2:10" s="121" customFormat="1" ht="10.199999999999999" customHeight="1" thickBot="1" x14ac:dyDescent="0.35">
      <c r="B9" s="125"/>
      <c r="C9" s="126"/>
      <c r="D9" s="127"/>
      <c r="E9" s="128"/>
      <c r="F9" s="1"/>
      <c r="G9" s="1"/>
      <c r="H9" s="1"/>
      <c r="I9" s="1"/>
      <c r="J9" s="1"/>
    </row>
    <row r="10" spans="2:10" s="121" customFormat="1" ht="15.6" thickTop="1" thickBot="1" x14ac:dyDescent="0.35">
      <c r="B10" s="117"/>
      <c r="C10" s="118"/>
      <c r="D10" s="119"/>
      <c r="E10" s="120"/>
      <c r="F10" s="1"/>
      <c r="G10" s="1"/>
      <c r="H10" s="1"/>
      <c r="I10" s="1"/>
      <c r="J10" s="1"/>
    </row>
    <row r="11" spans="2:10" ht="20.399999999999999" customHeight="1" thickBot="1" x14ac:dyDescent="0.35">
      <c r="B11" s="228" t="s">
        <v>5530</v>
      </c>
      <c r="C11" s="229"/>
      <c r="D11" s="229"/>
      <c r="E11" s="230"/>
      <c r="F11" s="129"/>
    </row>
    <row r="12" spans="2:10" ht="12" customHeight="1" x14ac:dyDescent="0.3">
      <c r="B12" s="231" t="s">
        <v>5531</v>
      </c>
      <c r="C12" s="232"/>
      <c r="D12" s="232"/>
      <c r="E12" s="233"/>
    </row>
    <row r="13" spans="2:10" x14ac:dyDescent="0.3">
      <c r="B13" s="131" t="s">
        <v>80</v>
      </c>
      <c r="C13" s="132" t="s">
        <v>5532</v>
      </c>
      <c r="D13" s="132" t="s">
        <v>5533</v>
      </c>
      <c r="E13" s="133" t="s">
        <v>5534</v>
      </c>
    </row>
    <row r="14" spans="2:10" x14ac:dyDescent="0.3">
      <c r="B14" s="134" t="s">
        <v>5535</v>
      </c>
      <c r="C14" s="135">
        <v>1</v>
      </c>
      <c r="D14" s="136">
        <v>0.03</v>
      </c>
      <c r="E14" s="140">
        <v>0.03</v>
      </c>
    </row>
    <row r="15" spans="2:10" x14ac:dyDescent="0.3">
      <c r="B15" s="134" t="s">
        <v>5536</v>
      </c>
      <c r="C15" s="135">
        <v>1</v>
      </c>
      <c r="D15" s="136">
        <v>6.4999999999999997E-3</v>
      </c>
      <c r="E15" s="140">
        <v>6.4999999999999997E-3</v>
      </c>
    </row>
    <row r="16" spans="2:10" x14ac:dyDescent="0.3">
      <c r="B16" s="134" t="s">
        <v>5537</v>
      </c>
      <c r="C16" s="135">
        <v>1</v>
      </c>
      <c r="D16" s="136">
        <v>0.05</v>
      </c>
      <c r="E16" s="140">
        <v>0.05</v>
      </c>
    </row>
    <row r="17" spans="2:6" x14ac:dyDescent="0.3">
      <c r="B17" s="134" t="s">
        <v>5538</v>
      </c>
      <c r="C17" s="135">
        <v>1</v>
      </c>
      <c r="D17" s="136">
        <v>0</v>
      </c>
      <c r="E17" s="140">
        <v>0</v>
      </c>
    </row>
    <row r="18" spans="2:6" x14ac:dyDescent="0.3">
      <c r="B18" s="134" t="s">
        <v>5539</v>
      </c>
      <c r="C18" s="135">
        <v>1</v>
      </c>
      <c r="D18" s="136">
        <v>0.03</v>
      </c>
      <c r="E18" s="140">
        <v>0.03</v>
      </c>
    </row>
    <row r="19" spans="2:6" x14ac:dyDescent="0.3">
      <c r="B19" s="134" t="s">
        <v>5540</v>
      </c>
      <c r="C19" s="135">
        <v>1</v>
      </c>
      <c r="D19" s="136">
        <v>1.1299999999999999E-2</v>
      </c>
      <c r="E19" s="140">
        <v>1.1299999999999999E-2</v>
      </c>
    </row>
    <row r="20" spans="2:6" x14ac:dyDescent="0.3">
      <c r="B20" s="134" t="s">
        <v>5541</v>
      </c>
      <c r="C20" s="135">
        <v>1</v>
      </c>
      <c r="D20" s="136">
        <v>1.1999999999999999E-3</v>
      </c>
      <c r="E20" s="140">
        <v>1.1999999999999999E-3</v>
      </c>
    </row>
    <row r="21" spans="2:6" x14ac:dyDescent="0.3">
      <c r="B21" s="134" t="s">
        <v>5542</v>
      </c>
      <c r="C21" s="135">
        <v>1</v>
      </c>
      <c r="D21" s="136">
        <v>9.7000000000000003E-3</v>
      </c>
      <c r="E21" s="140">
        <v>9.7000000000000003E-3</v>
      </c>
    </row>
    <row r="22" spans="2:6" x14ac:dyDescent="0.3">
      <c r="B22" s="134" t="s">
        <v>5543</v>
      </c>
      <c r="C22" s="135">
        <v>1</v>
      </c>
      <c r="D22" s="136">
        <v>6.1600000000000002E-2</v>
      </c>
      <c r="E22" s="140">
        <v>6.1600000000000002E-2</v>
      </c>
    </row>
    <row r="23" spans="2:6" x14ac:dyDescent="0.3">
      <c r="B23" s="234" t="s">
        <v>5544</v>
      </c>
      <c r="C23" s="235"/>
      <c r="D23" s="236"/>
      <c r="E23" s="137">
        <v>0.2233</v>
      </c>
    </row>
    <row r="24" spans="2:6" ht="87" customHeight="1" x14ac:dyDescent="0.3">
      <c r="B24" s="237" t="s">
        <v>5545</v>
      </c>
      <c r="C24" s="238"/>
      <c r="D24" s="238"/>
      <c r="E24" s="238"/>
      <c r="F24" s="138"/>
    </row>
    <row r="25" spans="2:6" ht="47.4" customHeight="1" x14ac:dyDescent="0.3">
      <c r="B25" s="227"/>
      <c r="C25" s="227"/>
      <c r="D25" s="227"/>
      <c r="E25" s="227"/>
      <c r="F25" s="138"/>
    </row>
    <row r="26" spans="2:6" x14ac:dyDescent="0.3">
      <c r="B26" s="225" t="s">
        <v>5546</v>
      </c>
      <c r="C26" s="225"/>
      <c r="D26" s="225"/>
      <c r="E26" s="225"/>
      <c r="F26" s="139"/>
    </row>
    <row r="27" spans="2:6" ht="121.95" customHeight="1" x14ac:dyDescent="0.3">
      <c r="B27" s="225" t="s">
        <v>5547</v>
      </c>
      <c r="C27" s="225"/>
      <c r="D27" s="225"/>
      <c r="E27" s="225"/>
      <c r="F27" s="139"/>
    </row>
    <row r="28" spans="2:6" ht="36.6" customHeight="1" x14ac:dyDescent="0.3">
      <c r="B28" s="225" t="s">
        <v>5548</v>
      </c>
      <c r="C28" s="226"/>
      <c r="D28" s="226"/>
      <c r="E28" s="226"/>
      <c r="F28" s="138"/>
    </row>
    <row r="29" spans="2:6" ht="26.4" customHeight="1" x14ac:dyDescent="0.3">
      <c r="B29" s="225" t="s">
        <v>5549</v>
      </c>
      <c r="C29" s="225"/>
      <c r="D29" s="225"/>
      <c r="E29" s="225"/>
      <c r="F29" s="138"/>
    </row>
    <row r="30" spans="2:6" ht="66" customHeight="1" x14ac:dyDescent="0.3">
      <c r="B30" s="227"/>
      <c r="C30" s="227"/>
      <c r="D30" s="227"/>
      <c r="E30" s="227"/>
      <c r="F30" s="138"/>
    </row>
  </sheetData>
  <mergeCells count="10">
    <mergeCell ref="B27:E27"/>
    <mergeCell ref="B28:E28"/>
    <mergeCell ref="B29:E29"/>
    <mergeCell ref="B30:E30"/>
    <mergeCell ref="B11:E11"/>
    <mergeCell ref="B12:E12"/>
    <mergeCell ref="B23:D23"/>
    <mergeCell ref="B24:E24"/>
    <mergeCell ref="B25:E25"/>
    <mergeCell ref="B26:E26"/>
  </mergeCells>
  <printOptions horizontalCentered="1"/>
  <pageMargins left="0.39370078740157483" right="0.39370078740157483" top="0.39370078740157483" bottom="0.78740157480314965" header="0.31496062992125984" footer="0.39370078740157483"/>
  <pageSetup paperSize="9" scale="95" orientation="portrait" horizontalDpi="360" verticalDpi="360" r:id="rId1"/>
  <headerFooter>
    <oddFooter>&amp;C&amp;8página 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9"/>
  <sheetViews>
    <sheetView showGridLines="0" tabSelected="1" view="pageBreakPreview" zoomScaleNormal="100" zoomScaleSheetLayoutView="100" workbookViewId="0">
      <selection activeCell="H16" sqref="H16"/>
    </sheetView>
  </sheetViews>
  <sheetFormatPr defaultRowHeight="12" x14ac:dyDescent="0.3"/>
  <cols>
    <col min="1" max="1" width="4.33203125" style="39" customWidth="1"/>
    <col min="2" max="2" width="11.44140625" style="39" customWidth="1"/>
    <col min="3" max="3" width="12.33203125" style="39" customWidth="1"/>
    <col min="4" max="4" width="67.44140625" style="39" customWidth="1"/>
    <col min="5" max="5" width="8.33203125" style="39" customWidth="1"/>
    <col min="6" max="8" width="13.6640625" style="39" customWidth="1"/>
    <col min="9" max="16384" width="8.88671875" style="39"/>
  </cols>
  <sheetData>
    <row r="1" spans="1:8" s="10" customFormat="1" x14ac:dyDescent="0.25">
      <c r="A1" s="11"/>
      <c r="B1" s="11"/>
      <c r="C1" s="12"/>
      <c r="D1" s="13"/>
      <c r="E1" s="14"/>
      <c r="F1" s="15"/>
      <c r="G1" s="15"/>
      <c r="H1" s="15"/>
    </row>
    <row r="2" spans="1:8" s="10" customFormat="1" x14ac:dyDescent="0.25">
      <c r="A2" s="11"/>
      <c r="C2" s="16" t="s">
        <v>86</v>
      </c>
      <c r="D2" s="17" t="s">
        <v>87</v>
      </c>
      <c r="H2" s="15"/>
    </row>
    <row r="3" spans="1:8" s="10" customFormat="1" x14ac:dyDescent="0.25">
      <c r="A3" s="11"/>
      <c r="C3" s="16" t="s">
        <v>88</v>
      </c>
      <c r="D3" s="33" t="s">
        <v>5514</v>
      </c>
      <c r="G3" s="143"/>
      <c r="H3" s="15"/>
    </row>
    <row r="4" spans="1:8" s="10" customFormat="1" x14ac:dyDescent="0.25">
      <c r="A4" s="11"/>
      <c r="D4" s="143"/>
      <c r="G4" s="143"/>
      <c r="H4" s="15"/>
    </row>
    <row r="5" spans="1:8" s="10" customFormat="1" x14ac:dyDescent="0.25">
      <c r="A5" s="11"/>
      <c r="C5" s="16" t="s">
        <v>90</v>
      </c>
      <c r="D5" s="33">
        <v>2176.94</v>
      </c>
      <c r="H5" s="15"/>
    </row>
    <row r="6" spans="1:8" s="10" customFormat="1" x14ac:dyDescent="0.25">
      <c r="A6" s="11"/>
      <c r="C6" s="16" t="s">
        <v>91</v>
      </c>
      <c r="D6" s="18">
        <v>45252</v>
      </c>
      <c r="H6" s="15"/>
    </row>
    <row r="7" spans="1:8" s="10" customFormat="1" x14ac:dyDescent="0.25">
      <c r="A7" s="11"/>
      <c r="C7" s="16" t="s">
        <v>92</v>
      </c>
      <c r="D7" s="87" t="s">
        <v>5513</v>
      </c>
      <c r="G7" s="14"/>
      <c r="H7" s="15"/>
    </row>
    <row r="8" spans="1:8" s="10" customFormat="1" x14ac:dyDescent="0.25">
      <c r="A8" s="11"/>
      <c r="B8" s="11"/>
      <c r="C8" s="12"/>
      <c r="D8" s="13"/>
      <c r="E8" s="14"/>
      <c r="F8" s="14"/>
      <c r="G8" s="14"/>
      <c r="H8" s="14"/>
    </row>
    <row r="9" spans="1:8" s="10" customFormat="1" ht="12.6" thickBot="1" x14ac:dyDescent="0.3">
      <c r="A9" s="19"/>
      <c r="B9" s="19"/>
      <c r="C9" s="20"/>
      <c r="D9" s="21"/>
      <c r="E9" s="22"/>
      <c r="F9" s="22"/>
      <c r="G9" s="22"/>
      <c r="H9" s="22"/>
    </row>
    <row r="10" spans="1:8" s="10" customFormat="1" ht="12.6" thickTop="1" x14ac:dyDescent="0.25">
      <c r="A10" s="11"/>
      <c r="B10" s="11"/>
      <c r="C10" s="12"/>
      <c r="D10" s="13"/>
      <c r="E10" s="14"/>
      <c r="F10" s="14"/>
      <c r="G10" s="14"/>
      <c r="H10" s="14"/>
    </row>
    <row r="11" spans="1:8" ht="36" x14ac:dyDescent="0.3">
      <c r="A11" s="144">
        <v>2</v>
      </c>
      <c r="B11" s="145" t="s">
        <v>5550</v>
      </c>
      <c r="C11" s="147" t="s">
        <v>78</v>
      </c>
      <c r="D11" s="147" t="s">
        <v>80</v>
      </c>
      <c r="E11" s="147" t="s">
        <v>5551</v>
      </c>
      <c r="F11" s="147" t="s">
        <v>5552</v>
      </c>
      <c r="G11" s="157" t="s">
        <v>5553</v>
      </c>
      <c r="H11" s="157" t="s">
        <v>5554</v>
      </c>
    </row>
    <row r="12" spans="1:8" x14ac:dyDescent="0.3">
      <c r="A12" s="151"/>
      <c r="B12" s="152"/>
      <c r="C12" s="154"/>
      <c r="D12" s="154"/>
      <c r="E12" s="154"/>
      <c r="F12" s="154"/>
      <c r="G12" s="156" t="s">
        <v>5555</v>
      </c>
      <c r="H12" s="157" t="s">
        <v>5555</v>
      </c>
    </row>
    <row r="13" spans="1:8" ht="24" x14ac:dyDescent="0.3">
      <c r="A13" s="158"/>
      <c r="B13" s="159" t="s">
        <v>270</v>
      </c>
      <c r="C13" s="160" t="s">
        <v>2786</v>
      </c>
      <c r="D13" s="161" t="s">
        <v>5556</v>
      </c>
      <c r="E13" s="162" t="s">
        <v>106</v>
      </c>
      <c r="F13" s="163"/>
      <c r="G13" s="163"/>
      <c r="H13" s="165">
        <f>SUM(H16,H19)</f>
        <v>11.44</v>
      </c>
    </row>
    <row r="14" spans="1:8" x14ac:dyDescent="0.3">
      <c r="A14" s="166"/>
      <c r="B14" s="167" t="s">
        <v>5557</v>
      </c>
      <c r="C14" s="168">
        <v>5</v>
      </c>
      <c r="D14" s="169" t="s">
        <v>5558</v>
      </c>
      <c r="E14" s="170" t="s">
        <v>33</v>
      </c>
      <c r="F14" s="239">
        <v>4.1000000000000002E-2</v>
      </c>
      <c r="G14" s="48">
        <v>10.77</v>
      </c>
      <c r="H14" s="171">
        <f>TRUNC(G14*F14,2)</f>
        <v>0.44</v>
      </c>
    </row>
    <row r="15" spans="1:8" x14ac:dyDescent="0.3">
      <c r="A15" s="166"/>
      <c r="B15" s="167" t="s">
        <v>5557</v>
      </c>
      <c r="C15" s="168">
        <v>6</v>
      </c>
      <c r="D15" s="169" t="s">
        <v>5559</v>
      </c>
      <c r="E15" s="170" t="s">
        <v>33</v>
      </c>
      <c r="F15" s="239">
        <v>2.5000000000000001E-2</v>
      </c>
      <c r="G15" s="48">
        <v>17.36</v>
      </c>
      <c r="H15" s="171">
        <f>TRUNC(G15*F15,2)</f>
        <v>0.43</v>
      </c>
    </row>
    <row r="16" spans="1:8" x14ac:dyDescent="0.3">
      <c r="A16" s="166"/>
      <c r="B16" s="172" t="s">
        <v>5560</v>
      </c>
      <c r="C16" s="173"/>
      <c r="D16" s="173"/>
      <c r="E16" s="173"/>
      <c r="F16" s="240"/>
      <c r="G16" s="174"/>
      <c r="H16" s="176">
        <f>SUM(H14:H15)</f>
        <v>0.87</v>
      </c>
    </row>
    <row r="17" spans="1:8" ht="24" x14ac:dyDescent="0.3">
      <c r="A17" s="166"/>
      <c r="B17" s="177" t="s">
        <v>5561</v>
      </c>
      <c r="C17" s="178">
        <v>21141</v>
      </c>
      <c r="D17" s="169" t="s">
        <v>5562</v>
      </c>
      <c r="E17" s="179" t="s">
        <v>106</v>
      </c>
      <c r="F17" s="239">
        <v>1.03</v>
      </c>
      <c r="G17" s="48">
        <v>9.9499999999999993</v>
      </c>
      <c r="H17" s="171">
        <f>TRUNC(G17*F17,2)</f>
        <v>10.24</v>
      </c>
    </row>
    <row r="18" spans="1:8" x14ac:dyDescent="0.3">
      <c r="A18" s="166"/>
      <c r="B18" s="167" t="s">
        <v>5557</v>
      </c>
      <c r="C18" s="168">
        <v>102</v>
      </c>
      <c r="D18" s="169" t="s">
        <v>5563</v>
      </c>
      <c r="E18" s="170" t="s">
        <v>5564</v>
      </c>
      <c r="F18" s="239">
        <v>1.5750000000000004E-2</v>
      </c>
      <c r="G18" s="48">
        <v>21.13</v>
      </c>
      <c r="H18" s="171">
        <f>TRUNC(G18*F18,2)</f>
        <v>0.33</v>
      </c>
    </row>
    <row r="19" spans="1:8" x14ac:dyDescent="0.3">
      <c r="A19" s="166"/>
      <c r="B19" s="172" t="s">
        <v>5565</v>
      </c>
      <c r="C19" s="173"/>
      <c r="D19" s="173"/>
      <c r="E19" s="173"/>
      <c r="F19" s="173"/>
      <c r="G19" s="174"/>
      <c r="H19" s="176">
        <f>SUM(H17:H18)</f>
        <v>10.57</v>
      </c>
    </row>
    <row r="20" spans="1:8" x14ac:dyDescent="0.25">
      <c r="A20" s="180"/>
      <c r="B20" s="181"/>
      <c r="C20" s="180"/>
      <c r="D20" s="180"/>
      <c r="E20" s="180"/>
      <c r="F20" s="182"/>
      <c r="G20" s="183"/>
      <c r="H20" s="184"/>
    </row>
    <row r="21" spans="1:8" x14ac:dyDescent="0.3">
      <c r="A21" s="144">
        <v>17</v>
      </c>
      <c r="B21" s="145" t="s">
        <v>5550</v>
      </c>
      <c r="C21" s="146" t="s">
        <v>78</v>
      </c>
      <c r="D21" s="147" t="s">
        <v>80</v>
      </c>
      <c r="E21" s="148" t="s">
        <v>5551</v>
      </c>
      <c r="F21" s="148" t="s">
        <v>5552</v>
      </c>
      <c r="G21" s="149"/>
      <c r="H21" s="150"/>
    </row>
    <row r="22" spans="1:8" x14ac:dyDescent="0.3">
      <c r="A22" s="151"/>
      <c r="B22" s="152"/>
      <c r="C22" s="153"/>
      <c r="D22" s="154"/>
      <c r="E22" s="155"/>
      <c r="F22" s="155"/>
      <c r="G22" s="156" t="s">
        <v>5555</v>
      </c>
      <c r="H22" s="157" t="s">
        <v>5555</v>
      </c>
    </row>
    <row r="23" spans="1:8" ht="24" x14ac:dyDescent="0.3">
      <c r="A23" s="158"/>
      <c r="B23" s="159" t="s">
        <v>270</v>
      </c>
      <c r="C23" s="160" t="s">
        <v>661</v>
      </c>
      <c r="D23" s="161" t="s">
        <v>5566</v>
      </c>
      <c r="E23" s="162" t="s">
        <v>101</v>
      </c>
      <c r="F23" s="185"/>
      <c r="G23" s="163"/>
      <c r="H23" s="165">
        <f>SUM(H26,H28)</f>
        <v>176.5</v>
      </c>
    </row>
    <row r="24" spans="1:8" x14ac:dyDescent="0.3">
      <c r="A24" s="166"/>
      <c r="B24" s="167" t="s">
        <v>5557</v>
      </c>
      <c r="C24" s="168">
        <v>8</v>
      </c>
      <c r="D24" s="169" t="s">
        <v>5567</v>
      </c>
      <c r="E24" s="170" t="s">
        <v>33</v>
      </c>
      <c r="F24" s="239">
        <v>0.16</v>
      </c>
      <c r="G24" s="48">
        <v>12.28</v>
      </c>
      <c r="H24" s="171">
        <f>TRUNC(G24*F24,2)</f>
        <v>1.96</v>
      </c>
    </row>
    <row r="25" spans="1:8" x14ac:dyDescent="0.3">
      <c r="A25" s="166"/>
      <c r="B25" s="167" t="s">
        <v>5557</v>
      </c>
      <c r="C25" s="168">
        <v>11</v>
      </c>
      <c r="D25" s="169" t="s">
        <v>5568</v>
      </c>
      <c r="E25" s="170" t="s">
        <v>33</v>
      </c>
      <c r="F25" s="239">
        <v>0.16053333333333333</v>
      </c>
      <c r="G25" s="48">
        <v>17.36</v>
      </c>
      <c r="H25" s="171">
        <f>TRUNC(G25*F25,2)</f>
        <v>2.78</v>
      </c>
    </row>
    <row r="26" spans="1:8" x14ac:dyDescent="0.3">
      <c r="A26" s="166"/>
      <c r="B26" s="172" t="s">
        <v>5560</v>
      </c>
      <c r="C26" s="173"/>
      <c r="D26" s="173"/>
      <c r="E26" s="173"/>
      <c r="F26" s="240"/>
      <c r="G26" s="174"/>
      <c r="H26" s="176">
        <f>SUM(H24:H25)</f>
        <v>4.74</v>
      </c>
    </row>
    <row r="27" spans="1:8" ht="24" x14ac:dyDescent="0.3">
      <c r="A27" s="166"/>
      <c r="B27" s="167" t="s">
        <v>5561</v>
      </c>
      <c r="C27" s="186">
        <v>20972</v>
      </c>
      <c r="D27" s="187" t="s">
        <v>5569</v>
      </c>
      <c r="E27" s="170" t="s">
        <v>101</v>
      </c>
      <c r="F27" s="239">
        <v>1</v>
      </c>
      <c r="G27" s="48">
        <v>171.76</v>
      </c>
      <c r="H27" s="171">
        <f>TRUNC(G27*F27,2)</f>
        <v>171.76</v>
      </c>
    </row>
    <row r="28" spans="1:8" x14ac:dyDescent="0.3">
      <c r="A28" s="166"/>
      <c r="B28" s="172" t="s">
        <v>5565</v>
      </c>
      <c r="C28" s="173"/>
      <c r="D28" s="173"/>
      <c r="E28" s="173"/>
      <c r="F28" s="240"/>
      <c r="G28" s="174"/>
      <c r="H28" s="176">
        <f>SUM(H27)</f>
        <v>171.76</v>
      </c>
    </row>
    <row r="29" spans="1:8" x14ac:dyDescent="0.25">
      <c r="A29" s="40"/>
      <c r="B29" s="188"/>
      <c r="C29" s="40"/>
      <c r="D29" s="40"/>
      <c r="E29" s="40"/>
      <c r="F29" s="241"/>
      <c r="G29" s="40"/>
      <c r="H29" s="40"/>
    </row>
    <row r="30" spans="1:8" x14ac:dyDescent="0.3">
      <c r="A30" s="144">
        <v>18</v>
      </c>
      <c r="B30" s="145" t="s">
        <v>5550</v>
      </c>
      <c r="C30" s="146" t="s">
        <v>78</v>
      </c>
      <c r="D30" s="147" t="s">
        <v>80</v>
      </c>
      <c r="E30" s="148" t="s">
        <v>5551</v>
      </c>
      <c r="F30" s="242" t="s">
        <v>5552</v>
      </c>
      <c r="G30" s="149"/>
      <c r="H30" s="150"/>
    </row>
    <row r="31" spans="1:8" x14ac:dyDescent="0.3">
      <c r="A31" s="151"/>
      <c r="B31" s="152"/>
      <c r="C31" s="153"/>
      <c r="D31" s="154"/>
      <c r="E31" s="155"/>
      <c r="F31" s="243"/>
      <c r="G31" s="156" t="s">
        <v>5555</v>
      </c>
      <c r="H31" s="157" t="s">
        <v>5555</v>
      </c>
    </row>
    <row r="32" spans="1:8" ht="24" x14ac:dyDescent="0.3">
      <c r="A32" s="158"/>
      <c r="B32" s="159" t="s">
        <v>270</v>
      </c>
      <c r="C32" s="160" t="s">
        <v>663</v>
      </c>
      <c r="D32" s="161" t="s">
        <v>5570</v>
      </c>
      <c r="E32" s="162" t="s">
        <v>101</v>
      </c>
      <c r="F32" s="244"/>
      <c r="G32" s="163"/>
      <c r="H32" s="165">
        <f>SUM(H34,H36)</f>
        <v>25.490000000000002</v>
      </c>
    </row>
    <row r="33" spans="1:8" x14ac:dyDescent="0.3">
      <c r="A33" s="166"/>
      <c r="B33" s="167" t="s">
        <v>5557</v>
      </c>
      <c r="C33" s="168">
        <v>11</v>
      </c>
      <c r="D33" s="169" t="s">
        <v>5568</v>
      </c>
      <c r="E33" s="170" t="s">
        <v>33</v>
      </c>
      <c r="F33" s="239">
        <v>0.15</v>
      </c>
      <c r="G33" s="48">
        <v>17.36</v>
      </c>
      <c r="H33" s="171">
        <f>TRUNC(G33*F33,2)</f>
        <v>2.6</v>
      </c>
    </row>
    <row r="34" spans="1:8" x14ac:dyDescent="0.3">
      <c r="A34" s="166"/>
      <c r="B34" s="172" t="s">
        <v>5560</v>
      </c>
      <c r="C34" s="173"/>
      <c r="D34" s="173"/>
      <c r="E34" s="173"/>
      <c r="F34" s="240"/>
      <c r="G34" s="174"/>
      <c r="H34" s="176">
        <f>SUM(H33)</f>
        <v>2.6</v>
      </c>
    </row>
    <row r="35" spans="1:8" ht="24" x14ac:dyDescent="0.3">
      <c r="A35" s="166"/>
      <c r="B35" s="167" t="s">
        <v>5561</v>
      </c>
      <c r="C35" s="186">
        <v>20971</v>
      </c>
      <c r="D35" s="169" t="s">
        <v>5571</v>
      </c>
      <c r="E35" s="170" t="s">
        <v>101</v>
      </c>
      <c r="F35" s="239">
        <v>1</v>
      </c>
      <c r="G35" s="48">
        <v>22.89</v>
      </c>
      <c r="H35" s="171">
        <f>TRUNC(G35*F35,2)</f>
        <v>22.89</v>
      </c>
    </row>
    <row r="36" spans="1:8" x14ac:dyDescent="0.3">
      <c r="A36" s="166"/>
      <c r="B36" s="172" t="s">
        <v>5565</v>
      </c>
      <c r="C36" s="173"/>
      <c r="D36" s="173"/>
      <c r="E36" s="173"/>
      <c r="F36" s="240"/>
      <c r="G36" s="174"/>
      <c r="H36" s="176">
        <f>SUM(H35)</f>
        <v>22.89</v>
      </c>
    </row>
    <row r="37" spans="1:8" x14ac:dyDescent="0.25">
      <c r="A37" s="40"/>
      <c r="B37" s="188"/>
      <c r="C37" s="40"/>
      <c r="D37" s="40"/>
      <c r="E37" s="40"/>
      <c r="F37" s="241"/>
      <c r="G37" s="40"/>
      <c r="H37" s="40"/>
    </row>
    <row r="38" spans="1:8" x14ac:dyDescent="0.3">
      <c r="A38" s="144">
        <v>22</v>
      </c>
      <c r="B38" s="145" t="s">
        <v>5550</v>
      </c>
      <c r="C38" s="146" t="s">
        <v>78</v>
      </c>
      <c r="D38" s="147" t="s">
        <v>80</v>
      </c>
      <c r="E38" s="148" t="s">
        <v>5551</v>
      </c>
      <c r="F38" s="242" t="s">
        <v>5552</v>
      </c>
      <c r="G38" s="149"/>
      <c r="H38" s="150"/>
    </row>
    <row r="39" spans="1:8" x14ac:dyDescent="0.3">
      <c r="A39" s="151"/>
      <c r="B39" s="152"/>
      <c r="C39" s="153"/>
      <c r="D39" s="154"/>
      <c r="E39" s="155"/>
      <c r="F39" s="243"/>
      <c r="G39" s="156" t="s">
        <v>5555</v>
      </c>
      <c r="H39" s="157" t="s">
        <v>5555</v>
      </c>
    </row>
    <row r="40" spans="1:8" x14ac:dyDescent="0.3">
      <c r="A40" s="158"/>
      <c r="B40" s="159" t="s">
        <v>270</v>
      </c>
      <c r="C40" s="160" t="s">
        <v>678</v>
      </c>
      <c r="D40" s="189" t="s">
        <v>679</v>
      </c>
      <c r="E40" s="162" t="s">
        <v>101</v>
      </c>
      <c r="F40" s="244"/>
      <c r="G40" s="163"/>
      <c r="H40" s="165">
        <f>SUM(H42,H44)</f>
        <v>235.91</v>
      </c>
    </row>
    <row r="41" spans="1:8" x14ac:dyDescent="0.3">
      <c r="A41" s="166"/>
      <c r="B41" s="167" t="s">
        <v>5557</v>
      </c>
      <c r="C41" s="168">
        <v>11</v>
      </c>
      <c r="D41" s="169" t="s">
        <v>5568</v>
      </c>
      <c r="E41" s="170" t="s">
        <v>33</v>
      </c>
      <c r="F41" s="239">
        <v>0.15</v>
      </c>
      <c r="G41" s="48">
        <v>17.36</v>
      </c>
      <c r="H41" s="171">
        <f>TRUNC(G41*F41,2)</f>
        <v>2.6</v>
      </c>
    </row>
    <row r="42" spans="1:8" x14ac:dyDescent="0.3">
      <c r="A42" s="166"/>
      <c r="B42" s="172" t="s">
        <v>5560</v>
      </c>
      <c r="C42" s="173"/>
      <c r="D42" s="173"/>
      <c r="E42" s="173"/>
      <c r="F42" s="240"/>
      <c r="G42" s="174"/>
      <c r="H42" s="176">
        <f>SUM(H41)</f>
        <v>2.6</v>
      </c>
    </row>
    <row r="43" spans="1:8" ht="24" x14ac:dyDescent="0.3">
      <c r="A43" s="166"/>
      <c r="B43" s="167" t="s">
        <v>5561</v>
      </c>
      <c r="C43" s="186">
        <v>14112</v>
      </c>
      <c r="D43" s="187" t="s">
        <v>5572</v>
      </c>
      <c r="E43" s="170" t="s">
        <v>101</v>
      </c>
      <c r="F43" s="239">
        <v>1</v>
      </c>
      <c r="G43" s="48">
        <v>233.31</v>
      </c>
      <c r="H43" s="171">
        <f>TRUNC(G43*F43,2)</f>
        <v>233.31</v>
      </c>
    </row>
    <row r="44" spans="1:8" x14ac:dyDescent="0.3">
      <c r="A44" s="166"/>
      <c r="B44" s="172" t="s">
        <v>5565</v>
      </c>
      <c r="C44" s="173"/>
      <c r="D44" s="173"/>
      <c r="E44" s="173"/>
      <c r="F44" s="240"/>
      <c r="G44" s="174"/>
      <c r="H44" s="176">
        <f>SUM(H43)</f>
        <v>233.31</v>
      </c>
    </row>
    <row r="45" spans="1:8" x14ac:dyDescent="0.25">
      <c r="A45" s="40"/>
      <c r="B45" s="188"/>
      <c r="C45" s="40"/>
      <c r="D45" s="40"/>
      <c r="E45" s="40"/>
      <c r="F45" s="241"/>
      <c r="G45" s="40"/>
      <c r="H45" s="40"/>
    </row>
    <row r="46" spans="1:8" x14ac:dyDescent="0.3">
      <c r="A46" s="144">
        <v>24</v>
      </c>
      <c r="B46" s="145" t="s">
        <v>5550</v>
      </c>
      <c r="C46" s="146" t="s">
        <v>78</v>
      </c>
      <c r="D46" s="147" t="s">
        <v>80</v>
      </c>
      <c r="E46" s="148" t="s">
        <v>5551</v>
      </c>
      <c r="F46" s="242" t="s">
        <v>5552</v>
      </c>
      <c r="G46" s="149"/>
      <c r="H46" s="150"/>
    </row>
    <row r="47" spans="1:8" x14ac:dyDescent="0.3">
      <c r="A47" s="151"/>
      <c r="B47" s="152"/>
      <c r="C47" s="153"/>
      <c r="D47" s="154"/>
      <c r="E47" s="155"/>
      <c r="F47" s="243"/>
      <c r="G47" s="156" t="s">
        <v>5555</v>
      </c>
      <c r="H47" s="157" t="s">
        <v>5555</v>
      </c>
    </row>
    <row r="48" spans="1:8" x14ac:dyDescent="0.3">
      <c r="A48" s="158"/>
      <c r="B48" s="159" t="s">
        <v>270</v>
      </c>
      <c r="C48" s="160" t="s">
        <v>696</v>
      </c>
      <c r="D48" s="189" t="s">
        <v>697</v>
      </c>
      <c r="E48" s="162" t="s">
        <v>101</v>
      </c>
      <c r="F48" s="244"/>
      <c r="G48" s="163"/>
      <c r="H48" s="165">
        <f>SUM(H50,H54)</f>
        <v>26.85</v>
      </c>
    </row>
    <row r="49" spans="1:8" x14ac:dyDescent="0.3">
      <c r="A49" s="166"/>
      <c r="B49" s="167" t="s">
        <v>5557</v>
      </c>
      <c r="C49" s="168">
        <v>5</v>
      </c>
      <c r="D49" s="169" t="s">
        <v>5558</v>
      </c>
      <c r="E49" s="170" t="s">
        <v>33</v>
      </c>
      <c r="F49" s="239">
        <v>0.09</v>
      </c>
      <c r="G49" s="48">
        <v>10.77</v>
      </c>
      <c r="H49" s="171">
        <f>TRUNC(G49*F49,2)</f>
        <v>0.96</v>
      </c>
    </row>
    <row r="50" spans="1:8" x14ac:dyDescent="0.3">
      <c r="A50" s="166"/>
      <c r="B50" s="172" t="s">
        <v>5560</v>
      </c>
      <c r="C50" s="173"/>
      <c r="D50" s="173"/>
      <c r="E50" s="173"/>
      <c r="F50" s="240"/>
      <c r="G50" s="174"/>
      <c r="H50" s="176">
        <f>SUM(H49)</f>
        <v>0.96</v>
      </c>
    </row>
    <row r="51" spans="1:8" x14ac:dyDescent="0.3">
      <c r="A51" s="166"/>
      <c r="B51" s="167" t="s">
        <v>5557</v>
      </c>
      <c r="C51" s="186">
        <v>3070</v>
      </c>
      <c r="D51" s="169" t="s">
        <v>231</v>
      </c>
      <c r="E51" s="170" t="s">
        <v>5573</v>
      </c>
      <c r="F51" s="239">
        <v>2</v>
      </c>
      <c r="G51" s="48">
        <v>0.14000000000000001</v>
      </c>
      <c r="H51" s="171">
        <f>TRUNC(G51*F51,2)</f>
        <v>0.28000000000000003</v>
      </c>
    </row>
    <row r="52" spans="1:8" x14ac:dyDescent="0.3">
      <c r="A52" s="166"/>
      <c r="B52" s="167" t="s">
        <v>5557</v>
      </c>
      <c r="C52" s="186">
        <v>3393</v>
      </c>
      <c r="D52" s="169" t="s">
        <v>267</v>
      </c>
      <c r="E52" s="170" t="s">
        <v>5573</v>
      </c>
      <c r="F52" s="239">
        <v>2</v>
      </c>
      <c r="G52" s="48">
        <v>0.1</v>
      </c>
      <c r="H52" s="171">
        <f>TRUNC(G52*F52,2)</f>
        <v>0.2</v>
      </c>
    </row>
    <row r="53" spans="1:8" ht="36" x14ac:dyDescent="0.3">
      <c r="A53" s="166"/>
      <c r="B53" s="177" t="s">
        <v>5561</v>
      </c>
      <c r="C53" s="178">
        <v>37556</v>
      </c>
      <c r="D53" s="169" t="s">
        <v>5574</v>
      </c>
      <c r="E53" s="179" t="s">
        <v>101</v>
      </c>
      <c r="F53" s="239">
        <v>1</v>
      </c>
      <c r="G53" s="48">
        <v>25.41</v>
      </c>
      <c r="H53" s="171">
        <f>TRUNC(G53*F53,2)</f>
        <v>25.41</v>
      </c>
    </row>
    <row r="54" spans="1:8" x14ac:dyDescent="0.3">
      <c r="A54" s="166"/>
      <c r="B54" s="172" t="s">
        <v>5565</v>
      </c>
      <c r="C54" s="173"/>
      <c r="D54" s="173"/>
      <c r="E54" s="173"/>
      <c r="F54" s="240"/>
      <c r="G54" s="174"/>
      <c r="H54" s="176">
        <f>SUM(H51:H53)</f>
        <v>25.89</v>
      </c>
    </row>
    <row r="55" spans="1:8" x14ac:dyDescent="0.25">
      <c r="A55" s="40"/>
      <c r="B55" s="188"/>
      <c r="C55" s="40"/>
      <c r="D55" s="40"/>
      <c r="E55" s="40"/>
      <c r="F55" s="241"/>
      <c r="G55" s="40"/>
      <c r="H55" s="40"/>
    </row>
    <row r="56" spans="1:8" x14ac:dyDescent="0.3">
      <c r="A56" s="144">
        <v>25</v>
      </c>
      <c r="B56" s="145" t="s">
        <v>5550</v>
      </c>
      <c r="C56" s="146" t="s">
        <v>78</v>
      </c>
      <c r="D56" s="147" t="s">
        <v>80</v>
      </c>
      <c r="E56" s="148" t="s">
        <v>5551</v>
      </c>
      <c r="F56" s="242" t="s">
        <v>5552</v>
      </c>
      <c r="G56" s="149"/>
      <c r="H56" s="150"/>
    </row>
    <row r="57" spans="1:8" x14ac:dyDescent="0.3">
      <c r="A57" s="151"/>
      <c r="B57" s="152"/>
      <c r="C57" s="153"/>
      <c r="D57" s="154"/>
      <c r="E57" s="155"/>
      <c r="F57" s="243"/>
      <c r="G57" s="156" t="s">
        <v>5555</v>
      </c>
      <c r="H57" s="157" t="s">
        <v>5555</v>
      </c>
    </row>
    <row r="58" spans="1:8" x14ac:dyDescent="0.3">
      <c r="A58" s="158"/>
      <c r="B58" s="159" t="s">
        <v>270</v>
      </c>
      <c r="C58" s="160" t="s">
        <v>699</v>
      </c>
      <c r="D58" s="189" t="s">
        <v>700</v>
      </c>
      <c r="E58" s="162" t="s">
        <v>101</v>
      </c>
      <c r="F58" s="244"/>
      <c r="G58" s="163"/>
      <c r="H58" s="165">
        <f>SUM(H64,H60)</f>
        <v>26.85</v>
      </c>
    </row>
    <row r="59" spans="1:8" x14ac:dyDescent="0.3">
      <c r="A59" s="166"/>
      <c r="B59" s="167" t="s">
        <v>5557</v>
      </c>
      <c r="C59" s="168">
        <v>5</v>
      </c>
      <c r="D59" s="169" t="s">
        <v>5558</v>
      </c>
      <c r="E59" s="170" t="s">
        <v>33</v>
      </c>
      <c r="F59" s="239">
        <v>0.09</v>
      </c>
      <c r="G59" s="48">
        <v>10.77</v>
      </c>
      <c r="H59" s="171">
        <f>TRUNC(G59*F59,2)</f>
        <v>0.96</v>
      </c>
    </row>
    <row r="60" spans="1:8" x14ac:dyDescent="0.3">
      <c r="A60" s="166"/>
      <c r="B60" s="172" t="s">
        <v>5560</v>
      </c>
      <c r="C60" s="173"/>
      <c r="D60" s="173"/>
      <c r="E60" s="173"/>
      <c r="F60" s="240"/>
      <c r="G60" s="174"/>
      <c r="H60" s="176">
        <f>SUM(H59)</f>
        <v>0.96</v>
      </c>
    </row>
    <row r="61" spans="1:8" x14ac:dyDescent="0.3">
      <c r="A61" s="166"/>
      <c r="B61" s="167" t="s">
        <v>5557</v>
      </c>
      <c r="C61" s="186">
        <v>3070</v>
      </c>
      <c r="D61" s="169" t="s">
        <v>231</v>
      </c>
      <c r="E61" s="170" t="s">
        <v>5573</v>
      </c>
      <c r="F61" s="239">
        <v>2</v>
      </c>
      <c r="G61" s="48">
        <v>0.14000000000000001</v>
      </c>
      <c r="H61" s="171">
        <f>TRUNC(G61*F61,2)</f>
        <v>0.28000000000000003</v>
      </c>
    </row>
    <row r="62" spans="1:8" x14ac:dyDescent="0.3">
      <c r="A62" s="166"/>
      <c r="B62" s="167" t="s">
        <v>5557</v>
      </c>
      <c r="C62" s="186">
        <v>3393</v>
      </c>
      <c r="D62" s="169" t="s">
        <v>267</v>
      </c>
      <c r="E62" s="170" t="s">
        <v>5573</v>
      </c>
      <c r="F62" s="239">
        <v>2</v>
      </c>
      <c r="G62" s="48">
        <v>0.1</v>
      </c>
      <c r="H62" s="171">
        <f>TRUNC(G62*F62,2)</f>
        <v>0.2</v>
      </c>
    </row>
    <row r="63" spans="1:8" ht="36" x14ac:dyDescent="0.3">
      <c r="A63" s="166"/>
      <c r="B63" s="177" t="s">
        <v>5561</v>
      </c>
      <c r="C63" s="178">
        <v>37556</v>
      </c>
      <c r="D63" s="187" t="s">
        <v>5575</v>
      </c>
      <c r="E63" s="179" t="s">
        <v>101</v>
      </c>
      <c r="F63" s="239">
        <v>1</v>
      </c>
      <c r="G63" s="48">
        <v>25.41</v>
      </c>
      <c r="H63" s="171">
        <f>TRUNC(G63*F63,2)</f>
        <v>25.41</v>
      </c>
    </row>
    <row r="64" spans="1:8" x14ac:dyDescent="0.3">
      <c r="A64" s="166"/>
      <c r="B64" s="172" t="s">
        <v>5565</v>
      </c>
      <c r="C64" s="173"/>
      <c r="D64" s="173"/>
      <c r="E64" s="173"/>
      <c r="F64" s="240"/>
      <c r="G64" s="174"/>
      <c r="H64" s="176">
        <f>SUM(H61:H63)</f>
        <v>25.89</v>
      </c>
    </row>
    <row r="65" spans="1:9" x14ac:dyDescent="0.25">
      <c r="A65" s="40"/>
      <c r="B65" s="188"/>
      <c r="C65" s="40"/>
      <c r="D65" s="40"/>
      <c r="E65" s="40"/>
      <c r="F65" s="241"/>
      <c r="G65" s="40"/>
      <c r="H65" s="40"/>
    </row>
    <row r="66" spans="1:9" x14ac:dyDescent="0.3">
      <c r="A66" s="144">
        <v>29</v>
      </c>
      <c r="B66" s="145" t="s">
        <v>5550</v>
      </c>
      <c r="C66" s="146" t="s">
        <v>78</v>
      </c>
      <c r="D66" s="147" t="s">
        <v>80</v>
      </c>
      <c r="E66" s="148" t="s">
        <v>5551</v>
      </c>
      <c r="F66" s="242" t="s">
        <v>5552</v>
      </c>
      <c r="G66" s="149"/>
      <c r="H66" s="150"/>
    </row>
    <row r="67" spans="1:9" x14ac:dyDescent="0.3">
      <c r="A67" s="151"/>
      <c r="B67" s="152"/>
      <c r="C67" s="153"/>
      <c r="D67" s="154"/>
      <c r="E67" s="155"/>
      <c r="F67" s="243"/>
      <c r="G67" s="156" t="s">
        <v>5555</v>
      </c>
      <c r="H67" s="157" t="s">
        <v>5555</v>
      </c>
    </row>
    <row r="68" spans="1:9" ht="24" x14ac:dyDescent="0.3">
      <c r="A68" s="158"/>
      <c r="B68" s="159" t="s">
        <v>270</v>
      </c>
      <c r="C68" s="160" t="s">
        <v>751</v>
      </c>
      <c r="D68" s="161" t="s">
        <v>5576</v>
      </c>
      <c r="E68" s="162" t="s">
        <v>101</v>
      </c>
      <c r="F68" s="244"/>
      <c r="G68" s="185"/>
      <c r="H68" s="165">
        <f>SUM(H77,H71)</f>
        <v>96.62</v>
      </c>
    </row>
    <row r="69" spans="1:9" x14ac:dyDescent="0.3">
      <c r="A69" s="166"/>
      <c r="B69" s="167" t="s">
        <v>5557</v>
      </c>
      <c r="C69" s="168">
        <v>19</v>
      </c>
      <c r="D69" s="169" t="s">
        <v>5577</v>
      </c>
      <c r="E69" s="170" t="s">
        <v>33</v>
      </c>
      <c r="F69" s="239">
        <v>0.23</v>
      </c>
      <c r="G69" s="48">
        <v>11.46</v>
      </c>
      <c r="H69" s="171">
        <f>TRUNC(G69*F69,2)</f>
        <v>2.63</v>
      </c>
    </row>
    <row r="70" spans="1:9" x14ac:dyDescent="0.3">
      <c r="A70" s="166"/>
      <c r="B70" s="167" t="s">
        <v>5557</v>
      </c>
      <c r="C70" s="168">
        <v>5</v>
      </c>
      <c r="D70" s="169" t="s">
        <v>5558</v>
      </c>
      <c r="E70" s="170" t="s">
        <v>33</v>
      </c>
      <c r="F70" s="239">
        <v>1.1818153846153847</v>
      </c>
      <c r="G70" s="48">
        <v>10.77</v>
      </c>
      <c r="H70" s="171">
        <f>TRUNC(G70*F70,2)</f>
        <v>12.72</v>
      </c>
    </row>
    <row r="71" spans="1:9" x14ac:dyDescent="0.3">
      <c r="A71" s="166"/>
      <c r="B71" s="172" t="s">
        <v>5560</v>
      </c>
      <c r="C71" s="173"/>
      <c r="D71" s="173"/>
      <c r="E71" s="173"/>
      <c r="F71" s="240"/>
      <c r="G71" s="174"/>
      <c r="H71" s="176">
        <f>SUM(H69:H70)</f>
        <v>15.350000000000001</v>
      </c>
    </row>
    <row r="72" spans="1:9" x14ac:dyDescent="0.3">
      <c r="A72" s="166"/>
      <c r="B72" s="167" t="s">
        <v>5557</v>
      </c>
      <c r="C72" s="186">
        <v>2057</v>
      </c>
      <c r="D72" s="169" t="s">
        <v>5578</v>
      </c>
      <c r="E72" s="170" t="s">
        <v>5579</v>
      </c>
      <c r="F72" s="239">
        <v>0.20499999999999999</v>
      </c>
      <c r="G72" s="48">
        <v>20.28</v>
      </c>
      <c r="H72" s="171">
        <f>TRUNC(G72*F72,2)</f>
        <v>4.1500000000000004</v>
      </c>
    </row>
    <row r="73" spans="1:9" x14ac:dyDescent="0.3">
      <c r="A73" s="166"/>
      <c r="B73" s="167" t="s">
        <v>5557</v>
      </c>
      <c r="C73" s="168">
        <v>104</v>
      </c>
      <c r="D73" s="169" t="s">
        <v>5580</v>
      </c>
      <c r="E73" s="170" t="s">
        <v>5579</v>
      </c>
      <c r="F73" s="239">
        <v>6.4000000000000003E-3</v>
      </c>
      <c r="G73" s="48">
        <v>145.91</v>
      </c>
      <c r="H73" s="171">
        <f>TRUNC(G73*F73,2)</f>
        <v>0.93</v>
      </c>
    </row>
    <row r="74" spans="1:9" x14ac:dyDescent="0.3">
      <c r="A74" s="166"/>
      <c r="B74" s="167" t="s">
        <v>5557</v>
      </c>
      <c r="C74" s="186">
        <v>2792</v>
      </c>
      <c r="D74" s="169" t="s">
        <v>5581</v>
      </c>
      <c r="E74" s="170" t="s">
        <v>5564</v>
      </c>
      <c r="F74" s="239">
        <v>0.8</v>
      </c>
      <c r="G74" s="48">
        <v>0.12</v>
      </c>
      <c r="H74" s="171">
        <f>TRUNC(G74*F74,2)</f>
        <v>0.09</v>
      </c>
    </row>
    <row r="75" spans="1:9" ht="24" x14ac:dyDescent="0.3">
      <c r="A75" s="166"/>
      <c r="B75" s="167" t="s">
        <v>5561</v>
      </c>
      <c r="C75" s="168">
        <v>359</v>
      </c>
      <c r="D75" s="169" t="s">
        <v>5582</v>
      </c>
      <c r="E75" s="170" t="s">
        <v>101</v>
      </c>
      <c r="F75" s="239">
        <v>1</v>
      </c>
      <c r="G75" s="48">
        <v>72.97</v>
      </c>
      <c r="H75" s="171">
        <f>TRUNC(G75*F75,2)</f>
        <v>72.97</v>
      </c>
    </row>
    <row r="76" spans="1:9" x14ac:dyDescent="0.3">
      <c r="A76" s="166"/>
      <c r="B76" s="167" t="s">
        <v>5557</v>
      </c>
      <c r="C76" s="186">
        <v>2791</v>
      </c>
      <c r="D76" s="169" t="s">
        <v>5583</v>
      </c>
      <c r="E76" s="170" t="s">
        <v>5564</v>
      </c>
      <c r="F76" s="239">
        <v>0.8</v>
      </c>
      <c r="G76" s="48">
        <v>3.92</v>
      </c>
      <c r="H76" s="171">
        <f>TRUNC(G76*F76,2)</f>
        <v>3.13</v>
      </c>
    </row>
    <row r="77" spans="1:9" x14ac:dyDescent="0.3">
      <c r="A77" s="166"/>
      <c r="B77" s="172" t="s">
        <v>5565</v>
      </c>
      <c r="C77" s="173"/>
      <c r="D77" s="173"/>
      <c r="E77" s="173"/>
      <c r="F77" s="240"/>
      <c r="G77" s="174"/>
      <c r="H77" s="176">
        <f>SUM(H72:H76)</f>
        <v>81.27</v>
      </c>
      <c r="I77" s="245"/>
    </row>
    <row r="78" spans="1:9" x14ac:dyDescent="0.25">
      <c r="A78" s="40"/>
      <c r="B78" s="188"/>
      <c r="C78" s="40"/>
      <c r="D78" s="40"/>
      <c r="E78" s="40"/>
      <c r="F78" s="241"/>
      <c r="G78" s="40"/>
      <c r="H78" s="40"/>
    </row>
    <row r="79" spans="1:9" x14ac:dyDescent="0.3">
      <c r="A79" s="144">
        <v>30</v>
      </c>
      <c r="B79" s="145" t="s">
        <v>5550</v>
      </c>
      <c r="C79" s="146" t="s">
        <v>78</v>
      </c>
      <c r="D79" s="147" t="s">
        <v>80</v>
      </c>
      <c r="E79" s="148" t="s">
        <v>5551</v>
      </c>
      <c r="F79" s="242" t="s">
        <v>5552</v>
      </c>
      <c r="G79" s="149"/>
      <c r="H79" s="150"/>
    </row>
    <row r="80" spans="1:9" x14ac:dyDescent="0.3">
      <c r="A80" s="151"/>
      <c r="B80" s="152"/>
      <c r="C80" s="153"/>
      <c r="D80" s="154"/>
      <c r="E80" s="155"/>
      <c r="F80" s="243"/>
      <c r="G80" s="156" t="s">
        <v>5555</v>
      </c>
      <c r="H80" s="157" t="s">
        <v>5555</v>
      </c>
    </row>
    <row r="81" spans="1:8" x14ac:dyDescent="0.3">
      <c r="A81" s="41"/>
      <c r="B81" s="159" t="s">
        <v>270</v>
      </c>
      <c r="C81" s="160" t="s">
        <v>670</v>
      </c>
      <c r="D81" s="189" t="s">
        <v>671</v>
      </c>
      <c r="E81" s="162" t="s">
        <v>101</v>
      </c>
      <c r="F81" s="244"/>
      <c r="G81" s="185"/>
      <c r="H81" s="165">
        <f>SUM(H87,H84)</f>
        <v>107.53</v>
      </c>
    </row>
    <row r="82" spans="1:8" x14ac:dyDescent="0.25">
      <c r="A82" s="40"/>
      <c r="B82" s="167" t="s">
        <v>5557</v>
      </c>
      <c r="C82" s="168">
        <v>8</v>
      </c>
      <c r="D82" s="169" t="s">
        <v>5567</v>
      </c>
      <c r="E82" s="170" t="s">
        <v>33</v>
      </c>
      <c r="F82" s="239">
        <v>0.92</v>
      </c>
      <c r="G82" s="48">
        <v>12.28</v>
      </c>
      <c r="H82" s="171">
        <f>TRUNC(G82*F82,2)</f>
        <v>11.29</v>
      </c>
    </row>
    <row r="83" spans="1:8" x14ac:dyDescent="0.25">
      <c r="A83" s="40"/>
      <c r="B83" s="167" t="s">
        <v>5557</v>
      </c>
      <c r="C83" s="168">
        <v>11</v>
      </c>
      <c r="D83" s="169" t="s">
        <v>5568</v>
      </c>
      <c r="E83" s="170" t="s">
        <v>33</v>
      </c>
      <c r="F83" s="239">
        <v>0.92057500000000014</v>
      </c>
      <c r="G83" s="48">
        <v>17.36</v>
      </c>
      <c r="H83" s="171">
        <f>TRUNC(G83*F83,2)</f>
        <v>15.98</v>
      </c>
    </row>
    <row r="84" spans="1:8" x14ac:dyDescent="0.25">
      <c r="A84" s="40"/>
      <c r="B84" s="172" t="s">
        <v>5560</v>
      </c>
      <c r="C84" s="173"/>
      <c r="D84" s="173"/>
      <c r="E84" s="173"/>
      <c r="F84" s="240"/>
      <c r="G84" s="174"/>
      <c r="H84" s="176">
        <f>SUM(H82:H83)</f>
        <v>27.27</v>
      </c>
    </row>
    <row r="85" spans="1:8" x14ac:dyDescent="0.25">
      <c r="A85" s="40"/>
      <c r="B85" s="167" t="s">
        <v>5561</v>
      </c>
      <c r="C85" s="186">
        <v>3470</v>
      </c>
      <c r="D85" s="169" t="s">
        <v>5584</v>
      </c>
      <c r="E85" s="170" t="s">
        <v>101</v>
      </c>
      <c r="F85" s="239">
        <v>1</v>
      </c>
      <c r="G85" s="48">
        <v>79.5</v>
      </c>
      <c r="H85" s="171">
        <f>TRUNC(G85*F85,2)</f>
        <v>79.5</v>
      </c>
    </row>
    <row r="86" spans="1:8" x14ac:dyDescent="0.25">
      <c r="A86" s="40"/>
      <c r="B86" s="167" t="s">
        <v>5557</v>
      </c>
      <c r="C86" s="190" t="s">
        <v>5585</v>
      </c>
      <c r="D86" s="169" t="s">
        <v>5586</v>
      </c>
      <c r="E86" s="170" t="s">
        <v>5587</v>
      </c>
      <c r="F86" s="239">
        <v>2</v>
      </c>
      <c r="G86" s="48">
        <v>0.38</v>
      </c>
      <c r="H86" s="171">
        <f>TRUNC(G86*F86,2)</f>
        <v>0.76</v>
      </c>
    </row>
    <row r="87" spans="1:8" x14ac:dyDescent="0.25">
      <c r="A87" s="40"/>
      <c r="B87" s="172" t="s">
        <v>5565</v>
      </c>
      <c r="C87" s="173"/>
      <c r="D87" s="173"/>
      <c r="E87" s="173"/>
      <c r="F87" s="240"/>
      <c r="G87" s="174"/>
      <c r="H87" s="176">
        <f>SUM(H85:H86)</f>
        <v>80.260000000000005</v>
      </c>
    </row>
    <row r="88" spans="1:8" x14ac:dyDescent="0.25">
      <c r="A88" s="40"/>
      <c r="B88" s="188"/>
      <c r="C88" s="40"/>
      <c r="D88" s="40"/>
      <c r="E88" s="40"/>
      <c r="F88" s="241"/>
      <c r="G88" s="40"/>
      <c r="H88" s="40"/>
    </row>
    <row r="89" spans="1:8" x14ac:dyDescent="0.3">
      <c r="A89" s="144">
        <v>31</v>
      </c>
      <c r="B89" s="145" t="s">
        <v>5550</v>
      </c>
      <c r="C89" s="146" t="s">
        <v>78</v>
      </c>
      <c r="D89" s="147" t="s">
        <v>80</v>
      </c>
      <c r="E89" s="148" t="s">
        <v>5551</v>
      </c>
      <c r="F89" s="242" t="s">
        <v>5552</v>
      </c>
      <c r="G89" s="149"/>
      <c r="H89" s="150"/>
    </row>
    <row r="90" spans="1:8" x14ac:dyDescent="0.3">
      <c r="A90" s="151"/>
      <c r="B90" s="152"/>
      <c r="C90" s="153"/>
      <c r="D90" s="154"/>
      <c r="E90" s="155"/>
      <c r="F90" s="243"/>
      <c r="G90" s="156" t="s">
        <v>5555</v>
      </c>
      <c r="H90" s="157" t="s">
        <v>5555</v>
      </c>
    </row>
    <row r="91" spans="1:8" ht="24" x14ac:dyDescent="0.3">
      <c r="A91" s="158"/>
      <c r="B91" s="159" t="s">
        <v>270</v>
      </c>
      <c r="C91" s="160" t="s">
        <v>2732</v>
      </c>
      <c r="D91" s="161" t="s">
        <v>5588</v>
      </c>
      <c r="E91" s="162" t="s">
        <v>123</v>
      </c>
      <c r="F91" s="244"/>
      <c r="G91" s="185"/>
      <c r="H91" s="165">
        <f>SUM(H113,H98)</f>
        <v>47.31</v>
      </c>
    </row>
    <row r="92" spans="1:8" x14ac:dyDescent="0.3">
      <c r="A92" s="166"/>
      <c r="B92" s="167" t="s">
        <v>5557</v>
      </c>
      <c r="C92" s="168">
        <v>5</v>
      </c>
      <c r="D92" s="169" t="s">
        <v>5558</v>
      </c>
      <c r="E92" s="170" t="s">
        <v>33</v>
      </c>
      <c r="F92" s="239">
        <v>0.50849999999999995</v>
      </c>
      <c r="G92" s="48">
        <v>10.77</v>
      </c>
      <c r="H92" s="171">
        <f>TRUNC(G92*F92,2)</f>
        <v>5.47</v>
      </c>
    </row>
    <row r="93" spans="1:8" x14ac:dyDescent="0.3">
      <c r="A93" s="166"/>
      <c r="B93" s="167" t="s">
        <v>5557</v>
      </c>
      <c r="C93" s="168">
        <v>4</v>
      </c>
      <c r="D93" s="169" t="s">
        <v>5589</v>
      </c>
      <c r="E93" s="170" t="s">
        <v>33</v>
      </c>
      <c r="F93" s="239">
        <v>0.2278</v>
      </c>
      <c r="G93" s="48">
        <v>17.36</v>
      </c>
      <c r="H93" s="171">
        <f>TRUNC(G93*F93,2)</f>
        <v>3.95</v>
      </c>
    </row>
    <row r="94" spans="1:8" x14ac:dyDescent="0.3">
      <c r="A94" s="166"/>
      <c r="B94" s="167" t="s">
        <v>5557</v>
      </c>
      <c r="C94" s="168">
        <v>32</v>
      </c>
      <c r="D94" s="169" t="s">
        <v>5590</v>
      </c>
      <c r="E94" s="170" t="s">
        <v>33</v>
      </c>
      <c r="F94" s="239">
        <v>3.6499999999999998E-2</v>
      </c>
      <c r="G94" s="48">
        <v>12.65</v>
      </c>
      <c r="H94" s="171">
        <f>TRUNC(G94*F94,2)</f>
        <v>0.46</v>
      </c>
    </row>
    <row r="95" spans="1:8" x14ac:dyDescent="0.3">
      <c r="A95" s="166"/>
      <c r="B95" s="167" t="s">
        <v>5557</v>
      </c>
      <c r="C95" s="168">
        <v>8</v>
      </c>
      <c r="D95" s="169" t="s">
        <v>5567</v>
      </c>
      <c r="E95" s="170" t="s">
        <v>33</v>
      </c>
      <c r="F95" s="239">
        <v>0.17269999999999999</v>
      </c>
      <c r="G95" s="48">
        <v>12.28</v>
      </c>
      <c r="H95" s="171">
        <f>TRUNC(G95*F95,2)</f>
        <v>2.12</v>
      </c>
    </row>
    <row r="96" spans="1:8" x14ac:dyDescent="0.3">
      <c r="A96" s="166"/>
      <c r="B96" s="167" t="s">
        <v>5557</v>
      </c>
      <c r="C96" s="168">
        <v>6</v>
      </c>
      <c r="D96" s="169" t="s">
        <v>5559</v>
      </c>
      <c r="E96" s="170" t="s">
        <v>33</v>
      </c>
      <c r="F96" s="239">
        <v>0.115645</v>
      </c>
      <c r="G96" s="48">
        <v>17.36</v>
      </c>
      <c r="H96" s="171">
        <f>TRUNC(G96*F96,2)</f>
        <v>2</v>
      </c>
    </row>
    <row r="97" spans="1:8" x14ac:dyDescent="0.3">
      <c r="A97" s="166"/>
      <c r="B97" s="167" t="s">
        <v>5557</v>
      </c>
      <c r="C97" s="168">
        <v>10</v>
      </c>
      <c r="D97" s="169" t="s">
        <v>5591</v>
      </c>
      <c r="E97" s="170" t="s">
        <v>33</v>
      </c>
      <c r="F97" s="239">
        <v>5.5500000000000001E-2</v>
      </c>
      <c r="G97" s="48">
        <v>17.36</v>
      </c>
      <c r="H97" s="171">
        <f>TRUNC(G97*F97,2)</f>
        <v>0.96</v>
      </c>
    </row>
    <row r="98" spans="1:8" x14ac:dyDescent="0.3">
      <c r="A98" s="166"/>
      <c r="B98" s="172" t="s">
        <v>5560</v>
      </c>
      <c r="C98" s="173"/>
      <c r="D98" s="173"/>
      <c r="E98" s="173"/>
      <c r="F98" s="240"/>
      <c r="G98" s="174"/>
      <c r="H98" s="176">
        <f>SUM(H92:H97)</f>
        <v>14.96</v>
      </c>
    </row>
    <row r="99" spans="1:8" x14ac:dyDescent="0.3">
      <c r="A99" s="166"/>
      <c r="B99" s="167" t="s">
        <v>5557</v>
      </c>
      <c r="C99" s="168">
        <v>104</v>
      </c>
      <c r="D99" s="169" t="s">
        <v>5580</v>
      </c>
      <c r="E99" s="170" t="s">
        <v>5579</v>
      </c>
      <c r="F99" s="239">
        <v>2.24E-2</v>
      </c>
      <c r="G99" s="48">
        <v>145.91</v>
      </c>
      <c r="H99" s="171">
        <f>TRUNC(G99*F99,2)</f>
        <v>3.26</v>
      </c>
    </row>
    <row r="100" spans="1:8" x14ac:dyDescent="0.3">
      <c r="A100" s="166"/>
      <c r="B100" s="167" t="s">
        <v>5557</v>
      </c>
      <c r="C100" s="168">
        <v>102</v>
      </c>
      <c r="D100" s="169" t="s">
        <v>5563</v>
      </c>
      <c r="E100" s="170" t="s">
        <v>5564</v>
      </c>
      <c r="F100" s="239">
        <v>2.98E-2</v>
      </c>
      <c r="G100" s="48">
        <v>21.13</v>
      </c>
      <c r="H100" s="171">
        <f>TRUNC(G100*F100,2)</f>
        <v>0.62</v>
      </c>
    </row>
    <row r="101" spans="1:8" x14ac:dyDescent="0.3">
      <c r="A101" s="166"/>
      <c r="B101" s="167" t="s">
        <v>5557</v>
      </c>
      <c r="C101" s="186">
        <v>2426</v>
      </c>
      <c r="D101" s="169" t="s">
        <v>5592</v>
      </c>
      <c r="E101" s="170" t="s">
        <v>5564</v>
      </c>
      <c r="F101" s="239">
        <v>2.5999999999999999E-3</v>
      </c>
      <c r="G101" s="48">
        <v>17.79</v>
      </c>
      <c r="H101" s="171">
        <f>TRUNC(G101*F101,2)</f>
        <v>0.04</v>
      </c>
    </row>
    <row r="102" spans="1:8" x14ac:dyDescent="0.3">
      <c r="A102" s="166"/>
      <c r="B102" s="167" t="s">
        <v>5557</v>
      </c>
      <c r="C102" s="186">
        <v>2448</v>
      </c>
      <c r="D102" s="169" t="s">
        <v>5593</v>
      </c>
      <c r="E102" s="170" t="s">
        <v>5564</v>
      </c>
      <c r="F102" s="239">
        <v>0.50470000000000004</v>
      </c>
      <c r="G102" s="48">
        <v>9.51</v>
      </c>
      <c r="H102" s="171">
        <f>TRUNC(G102*F102,2)</f>
        <v>4.79</v>
      </c>
    </row>
    <row r="103" spans="1:8" x14ac:dyDescent="0.3">
      <c r="A103" s="166"/>
      <c r="B103" s="167" t="s">
        <v>5557</v>
      </c>
      <c r="C103" s="186">
        <v>2437</v>
      </c>
      <c r="D103" s="169" t="s">
        <v>5594</v>
      </c>
      <c r="E103" s="170" t="s">
        <v>5564</v>
      </c>
      <c r="F103" s="239">
        <v>0.33</v>
      </c>
      <c r="G103" s="48">
        <v>6.98</v>
      </c>
      <c r="H103" s="171">
        <f>TRUNC(G103*F103,2)</f>
        <v>2.2999999999999998</v>
      </c>
    </row>
    <row r="104" spans="1:8" x14ac:dyDescent="0.3">
      <c r="A104" s="166"/>
      <c r="B104" s="167" t="s">
        <v>5557</v>
      </c>
      <c r="C104" s="186">
        <v>2438</v>
      </c>
      <c r="D104" s="169" t="s">
        <v>5595</v>
      </c>
      <c r="E104" s="170" t="s">
        <v>5564</v>
      </c>
      <c r="F104" s="239">
        <v>0.8320713428571398</v>
      </c>
      <c r="G104" s="48">
        <v>6.69</v>
      </c>
      <c r="H104" s="171">
        <f>TRUNC(G104*F104,2)</f>
        <v>5.56</v>
      </c>
    </row>
    <row r="105" spans="1:8" x14ac:dyDescent="0.3">
      <c r="A105" s="166"/>
      <c r="B105" s="167" t="s">
        <v>5557</v>
      </c>
      <c r="C105" s="186">
        <v>2386</v>
      </c>
      <c r="D105" s="169" t="s">
        <v>5596</v>
      </c>
      <c r="E105" s="170" t="s">
        <v>5579</v>
      </c>
      <c r="F105" s="239">
        <v>1.67E-2</v>
      </c>
      <c r="G105" s="48">
        <v>113.9</v>
      </c>
      <c r="H105" s="171">
        <f>TRUNC(G105*F105,2)</f>
        <v>1.9</v>
      </c>
    </row>
    <row r="106" spans="1:8" x14ac:dyDescent="0.3">
      <c r="A106" s="166"/>
      <c r="B106" s="167" t="s">
        <v>5557</v>
      </c>
      <c r="C106" s="186">
        <v>2497</v>
      </c>
      <c r="D106" s="169" t="s">
        <v>5597</v>
      </c>
      <c r="E106" s="170" t="s">
        <v>5579</v>
      </c>
      <c r="F106" s="239">
        <v>1.67E-2</v>
      </c>
      <c r="G106" s="48">
        <v>111.96</v>
      </c>
      <c r="H106" s="171">
        <f>TRUNC(G106*F106,2)</f>
        <v>1.86</v>
      </c>
    </row>
    <row r="107" spans="1:8" x14ac:dyDescent="0.3">
      <c r="A107" s="166"/>
      <c r="B107" s="167" t="s">
        <v>5557</v>
      </c>
      <c r="C107" s="186">
        <v>1221</v>
      </c>
      <c r="D107" s="169" t="s">
        <v>5598</v>
      </c>
      <c r="E107" s="170" t="s">
        <v>5564</v>
      </c>
      <c r="F107" s="239">
        <v>0.67579999999999996</v>
      </c>
      <c r="G107" s="48">
        <v>0.82</v>
      </c>
      <c r="H107" s="171">
        <f>TRUNC(G107*F107,2)</f>
        <v>0.55000000000000004</v>
      </c>
    </row>
    <row r="108" spans="1:8" x14ac:dyDescent="0.3">
      <c r="A108" s="166"/>
      <c r="B108" s="167" t="s">
        <v>5557</v>
      </c>
      <c r="C108" s="186">
        <v>1215</v>
      </c>
      <c r="D108" s="169" t="s">
        <v>5599</v>
      </c>
      <c r="E108" s="170" t="s">
        <v>5564</v>
      </c>
      <c r="F108" s="239">
        <v>6.6745999999999999</v>
      </c>
      <c r="G108" s="48">
        <v>0.54</v>
      </c>
      <c r="H108" s="171">
        <f>TRUNC(G108*F108,2)</f>
        <v>3.6</v>
      </c>
    </row>
    <row r="109" spans="1:8" x14ac:dyDescent="0.3">
      <c r="A109" s="166"/>
      <c r="B109" s="167" t="s">
        <v>5557</v>
      </c>
      <c r="C109" s="186">
        <v>2034</v>
      </c>
      <c r="D109" s="169" t="s">
        <v>5600</v>
      </c>
      <c r="E109" s="170" t="s">
        <v>5573</v>
      </c>
      <c r="F109" s="239">
        <v>8.3698999999999995</v>
      </c>
      <c r="G109" s="48">
        <v>0.56000000000000005</v>
      </c>
      <c r="H109" s="171">
        <f>TRUNC(G109*F109,2)</f>
        <v>4.68</v>
      </c>
    </row>
    <row r="110" spans="1:8" x14ac:dyDescent="0.3">
      <c r="A110" s="166"/>
      <c r="B110" s="167" t="s">
        <v>5557</v>
      </c>
      <c r="C110" s="186">
        <v>2023</v>
      </c>
      <c r="D110" s="169" t="s">
        <v>5601</v>
      </c>
      <c r="E110" s="170" t="s">
        <v>5587</v>
      </c>
      <c r="F110" s="239">
        <v>0.1774</v>
      </c>
      <c r="G110" s="48">
        <v>12.24</v>
      </c>
      <c r="H110" s="171">
        <f>TRUNC(G110*F110,2)</f>
        <v>2.17</v>
      </c>
    </row>
    <row r="111" spans="1:8" x14ac:dyDescent="0.3">
      <c r="A111" s="166"/>
      <c r="B111" s="167" t="s">
        <v>5557</v>
      </c>
      <c r="C111" s="186">
        <v>1861</v>
      </c>
      <c r="D111" s="169" t="s">
        <v>5602</v>
      </c>
      <c r="E111" s="170" t="s">
        <v>5564</v>
      </c>
      <c r="F111" s="239">
        <v>1.2800000000000001E-2</v>
      </c>
      <c r="G111" s="48">
        <v>21.04</v>
      </c>
      <c r="H111" s="171">
        <f>TRUNC(G111*F111,2)</f>
        <v>0.26</v>
      </c>
    </row>
    <row r="112" spans="1:8" x14ac:dyDescent="0.3">
      <c r="A112" s="166"/>
      <c r="B112" s="167" t="s">
        <v>5557</v>
      </c>
      <c r="C112" s="186">
        <v>1858</v>
      </c>
      <c r="D112" s="169" t="s">
        <v>5603</v>
      </c>
      <c r="E112" s="170" t="s">
        <v>5587</v>
      </c>
      <c r="F112" s="239">
        <v>0.1138</v>
      </c>
      <c r="G112" s="48">
        <v>6.73</v>
      </c>
      <c r="H112" s="171">
        <f>TRUNC(G112*F112,2)</f>
        <v>0.76</v>
      </c>
    </row>
    <row r="113" spans="1:8" x14ac:dyDescent="0.3">
      <c r="A113" s="166"/>
      <c r="B113" s="172" t="s">
        <v>5565</v>
      </c>
      <c r="C113" s="173"/>
      <c r="D113" s="173"/>
      <c r="E113" s="173"/>
      <c r="F113" s="240"/>
      <c r="G113" s="174"/>
      <c r="H113" s="176">
        <f>SUM(H99:H112)</f>
        <v>32.35</v>
      </c>
    </row>
    <row r="114" spans="1:8" x14ac:dyDescent="0.25">
      <c r="A114" s="40"/>
      <c r="B114" s="188"/>
      <c r="C114" s="40"/>
      <c r="D114" s="40"/>
      <c r="E114" s="40"/>
      <c r="F114" s="241"/>
      <c r="G114" s="40"/>
      <c r="H114" s="40"/>
    </row>
    <row r="115" spans="1:8" x14ac:dyDescent="0.3">
      <c r="A115" s="144">
        <v>41</v>
      </c>
      <c r="B115" s="145" t="s">
        <v>5550</v>
      </c>
      <c r="C115" s="146" t="s">
        <v>78</v>
      </c>
      <c r="D115" s="147" t="s">
        <v>80</v>
      </c>
      <c r="E115" s="148" t="s">
        <v>5551</v>
      </c>
      <c r="F115" s="242" t="s">
        <v>5552</v>
      </c>
      <c r="G115" s="149"/>
      <c r="H115" s="150"/>
    </row>
    <row r="116" spans="1:8" x14ac:dyDescent="0.3">
      <c r="A116" s="151"/>
      <c r="B116" s="152"/>
      <c r="C116" s="153"/>
      <c r="D116" s="154"/>
      <c r="E116" s="155"/>
      <c r="F116" s="243"/>
      <c r="G116" s="156" t="s">
        <v>5555</v>
      </c>
      <c r="H116" s="157" t="s">
        <v>5555</v>
      </c>
    </row>
    <row r="117" spans="1:8" ht="24" x14ac:dyDescent="0.3">
      <c r="A117" s="158"/>
      <c r="B117" s="159" t="s">
        <v>270</v>
      </c>
      <c r="C117" s="160" t="s">
        <v>705</v>
      </c>
      <c r="D117" s="161" t="s">
        <v>5604</v>
      </c>
      <c r="E117" s="162" t="s">
        <v>101</v>
      </c>
      <c r="F117" s="244"/>
      <c r="G117" s="185"/>
      <c r="H117" s="165">
        <f>SUM(H149)</f>
        <v>6179.8099999999986</v>
      </c>
    </row>
    <row r="118" spans="1:8" ht="24" x14ac:dyDescent="0.3">
      <c r="A118" s="166"/>
      <c r="B118" s="177" t="s">
        <v>104</v>
      </c>
      <c r="C118" s="178">
        <v>20701</v>
      </c>
      <c r="D118" s="169" t="s">
        <v>877</v>
      </c>
      <c r="E118" s="179" t="s">
        <v>5605</v>
      </c>
      <c r="F118" s="239">
        <v>3</v>
      </c>
      <c r="G118" s="48">
        <v>4.26</v>
      </c>
      <c r="H118" s="171">
        <f>TRUNC(G118*F118,2)</f>
        <v>12.78</v>
      </c>
    </row>
    <row r="119" spans="1:8" x14ac:dyDescent="0.3">
      <c r="A119" s="166"/>
      <c r="B119" s="167" t="s">
        <v>104</v>
      </c>
      <c r="C119" s="186">
        <v>30101</v>
      </c>
      <c r="D119" s="169" t="s">
        <v>782</v>
      </c>
      <c r="E119" s="170" t="s">
        <v>5579</v>
      </c>
      <c r="F119" s="239">
        <v>0.21</v>
      </c>
      <c r="G119" s="48">
        <v>36.270000000000003</v>
      </c>
      <c r="H119" s="171">
        <f>TRUNC(G119*F119,2)</f>
        <v>7.61</v>
      </c>
    </row>
    <row r="120" spans="1:8" x14ac:dyDescent="0.3">
      <c r="A120" s="166"/>
      <c r="B120" s="167" t="s">
        <v>104</v>
      </c>
      <c r="C120" s="186">
        <v>40101</v>
      </c>
      <c r="D120" s="169" t="s">
        <v>144</v>
      </c>
      <c r="E120" s="170" t="s">
        <v>5579</v>
      </c>
      <c r="F120" s="239">
        <v>0.82</v>
      </c>
      <c r="G120" s="48">
        <v>27.66</v>
      </c>
      <c r="H120" s="171">
        <f>TRUNC(G120*F120,2)</f>
        <v>22.68</v>
      </c>
    </row>
    <row r="121" spans="1:8" x14ac:dyDescent="0.3">
      <c r="A121" s="166"/>
      <c r="B121" s="167" t="s">
        <v>104</v>
      </c>
      <c r="C121" s="186">
        <v>40902</v>
      </c>
      <c r="D121" s="169" t="s">
        <v>147</v>
      </c>
      <c r="E121" s="170" t="s">
        <v>5579</v>
      </c>
      <c r="F121" s="239">
        <v>0.48</v>
      </c>
      <c r="G121" s="48">
        <v>18.32</v>
      </c>
      <c r="H121" s="171">
        <f>TRUNC(G121*F121,2)</f>
        <v>8.7899999999999991</v>
      </c>
    </row>
    <row r="122" spans="1:8" x14ac:dyDescent="0.3">
      <c r="A122" s="166"/>
      <c r="B122" s="167" t="s">
        <v>104</v>
      </c>
      <c r="C122" s="186">
        <v>41002</v>
      </c>
      <c r="D122" s="169" t="s">
        <v>787</v>
      </c>
      <c r="E122" s="170" t="s">
        <v>5605</v>
      </c>
      <c r="F122" s="239">
        <v>4.9000000000000004</v>
      </c>
      <c r="G122" s="48">
        <v>4.3</v>
      </c>
      <c r="H122" s="171">
        <f>TRUNC(G122*F122,2)</f>
        <v>21.07</v>
      </c>
    </row>
    <row r="123" spans="1:8" x14ac:dyDescent="0.3">
      <c r="A123" s="166"/>
      <c r="B123" s="167" t="s">
        <v>104</v>
      </c>
      <c r="C123" s="186">
        <v>41003</v>
      </c>
      <c r="D123" s="169" t="s">
        <v>5606</v>
      </c>
      <c r="E123" s="170" t="s">
        <v>5579</v>
      </c>
      <c r="F123" s="239">
        <v>1.47</v>
      </c>
      <c r="G123" s="48">
        <v>21.55</v>
      </c>
      <c r="H123" s="171">
        <f>TRUNC(G123*F123,2)</f>
        <v>31.67</v>
      </c>
    </row>
    <row r="124" spans="1:8" x14ac:dyDescent="0.3">
      <c r="A124" s="166"/>
      <c r="B124" s="167" t="s">
        <v>104</v>
      </c>
      <c r="C124" s="186">
        <v>50901</v>
      </c>
      <c r="D124" s="169" t="s">
        <v>894</v>
      </c>
      <c r="E124" s="170" t="s">
        <v>5579</v>
      </c>
      <c r="F124" s="239">
        <v>1</v>
      </c>
      <c r="G124" s="48">
        <v>35.01</v>
      </c>
      <c r="H124" s="171">
        <f>TRUNC(G124*F124,2)</f>
        <v>35.01</v>
      </c>
    </row>
    <row r="125" spans="1:8" x14ac:dyDescent="0.3">
      <c r="A125" s="166"/>
      <c r="B125" s="167" t="s">
        <v>104</v>
      </c>
      <c r="C125" s="186">
        <v>40902</v>
      </c>
      <c r="D125" s="169" t="s">
        <v>147</v>
      </c>
      <c r="E125" s="170" t="s">
        <v>5579</v>
      </c>
      <c r="F125" s="239">
        <v>0.36</v>
      </c>
      <c r="G125" s="48">
        <v>18.32</v>
      </c>
      <c r="H125" s="171">
        <f>TRUNC(G125*F125,2)</f>
        <v>6.59</v>
      </c>
    </row>
    <row r="126" spans="1:8" x14ac:dyDescent="0.3">
      <c r="A126" s="166"/>
      <c r="B126" s="167" t="s">
        <v>104</v>
      </c>
      <c r="C126" s="186">
        <v>51030</v>
      </c>
      <c r="D126" s="169" t="s">
        <v>5607</v>
      </c>
      <c r="E126" s="170" t="s">
        <v>5579</v>
      </c>
      <c r="F126" s="239">
        <v>0.64</v>
      </c>
      <c r="G126" s="48">
        <v>431.08</v>
      </c>
      <c r="H126" s="171">
        <f>TRUNC(G126*F126,2)</f>
        <v>275.89</v>
      </c>
    </row>
    <row r="127" spans="1:8" x14ac:dyDescent="0.3">
      <c r="A127" s="166"/>
      <c r="B127" s="167" t="s">
        <v>104</v>
      </c>
      <c r="C127" s="186">
        <v>51055</v>
      </c>
      <c r="D127" s="169" t="s">
        <v>5608</v>
      </c>
      <c r="E127" s="170" t="s">
        <v>5579</v>
      </c>
      <c r="F127" s="239">
        <v>0.64</v>
      </c>
      <c r="G127" s="48">
        <v>38.659999999999997</v>
      </c>
      <c r="H127" s="171">
        <f>TRUNC(G127*F127,2)</f>
        <v>24.74</v>
      </c>
    </row>
    <row r="128" spans="1:8" x14ac:dyDescent="0.3">
      <c r="A128" s="166"/>
      <c r="B128" s="167" t="s">
        <v>104</v>
      </c>
      <c r="C128" s="186">
        <v>52003</v>
      </c>
      <c r="D128" s="169" t="s">
        <v>2813</v>
      </c>
      <c r="E128" s="170" t="s">
        <v>5564</v>
      </c>
      <c r="F128" s="239">
        <v>11.2</v>
      </c>
      <c r="G128" s="48">
        <v>10.48</v>
      </c>
      <c r="H128" s="171">
        <f>TRUNC(G128*F128,2)</f>
        <v>117.37</v>
      </c>
    </row>
    <row r="129" spans="1:8" x14ac:dyDescent="0.3">
      <c r="A129" s="166"/>
      <c r="B129" s="167" t="s">
        <v>104</v>
      </c>
      <c r="C129" s="186">
        <v>52005</v>
      </c>
      <c r="D129" s="169" t="s">
        <v>890</v>
      </c>
      <c r="E129" s="170" t="s">
        <v>5564</v>
      </c>
      <c r="F129" s="239">
        <v>20</v>
      </c>
      <c r="G129" s="48">
        <v>10.07</v>
      </c>
      <c r="H129" s="171">
        <f>TRUNC(G129*F129,2)</f>
        <v>201.4</v>
      </c>
    </row>
    <row r="130" spans="1:8" x14ac:dyDescent="0.3">
      <c r="A130" s="166"/>
      <c r="B130" s="167" t="s">
        <v>104</v>
      </c>
      <c r="C130" s="186">
        <v>52014</v>
      </c>
      <c r="D130" s="169" t="s">
        <v>797</v>
      </c>
      <c r="E130" s="170" t="s">
        <v>5564</v>
      </c>
      <c r="F130" s="239">
        <v>6.6</v>
      </c>
      <c r="G130" s="48">
        <v>12.96</v>
      </c>
      <c r="H130" s="171">
        <f>TRUNC(G130*F130,2)</f>
        <v>85.53</v>
      </c>
    </row>
    <row r="131" spans="1:8" x14ac:dyDescent="0.3">
      <c r="A131" s="166"/>
      <c r="B131" s="167" t="s">
        <v>104</v>
      </c>
      <c r="C131" s="186">
        <v>60191</v>
      </c>
      <c r="D131" s="169" t="s">
        <v>915</v>
      </c>
      <c r="E131" s="170" t="s">
        <v>5605</v>
      </c>
      <c r="F131" s="239">
        <v>5.98</v>
      </c>
      <c r="G131" s="48">
        <v>29.14</v>
      </c>
      <c r="H131" s="171">
        <f>TRUNC(G131*F131,2)</f>
        <v>174.25</v>
      </c>
    </row>
    <row r="132" spans="1:8" x14ac:dyDescent="0.3">
      <c r="A132" s="166"/>
      <c r="B132" s="167" t="s">
        <v>104</v>
      </c>
      <c r="C132" s="186">
        <v>60205</v>
      </c>
      <c r="D132" s="169" t="s">
        <v>929</v>
      </c>
      <c r="E132" s="170" t="s">
        <v>5605</v>
      </c>
      <c r="F132" s="239">
        <v>12.32</v>
      </c>
      <c r="G132" s="48">
        <v>47.56</v>
      </c>
      <c r="H132" s="171">
        <f>TRUNC(G132*F132,2)</f>
        <v>585.92999999999995</v>
      </c>
    </row>
    <row r="133" spans="1:8" x14ac:dyDescent="0.3">
      <c r="A133" s="166"/>
      <c r="B133" s="167" t="s">
        <v>104</v>
      </c>
      <c r="C133" s="186">
        <v>60517</v>
      </c>
      <c r="D133" s="169" t="s">
        <v>5607</v>
      </c>
      <c r="E133" s="170" t="s">
        <v>5579</v>
      </c>
      <c r="F133" s="239">
        <v>0.98</v>
      </c>
      <c r="G133" s="48">
        <v>431.08</v>
      </c>
      <c r="H133" s="171">
        <f>TRUNC(G133*F133,2)</f>
        <v>422.45</v>
      </c>
    </row>
    <row r="134" spans="1:8" x14ac:dyDescent="0.3">
      <c r="A134" s="166"/>
      <c r="B134" s="167" t="s">
        <v>104</v>
      </c>
      <c r="C134" s="186">
        <v>60801</v>
      </c>
      <c r="D134" s="169" t="s">
        <v>2967</v>
      </c>
      <c r="E134" s="170" t="s">
        <v>5579</v>
      </c>
      <c r="F134" s="239">
        <v>0.98</v>
      </c>
      <c r="G134" s="48">
        <v>38.659999999999997</v>
      </c>
      <c r="H134" s="171">
        <f>TRUNC(G134*F134,2)</f>
        <v>37.880000000000003</v>
      </c>
    </row>
    <row r="135" spans="1:8" x14ac:dyDescent="0.3">
      <c r="A135" s="166"/>
      <c r="B135" s="167" t="s">
        <v>104</v>
      </c>
      <c r="C135" s="186">
        <v>60304</v>
      </c>
      <c r="D135" s="169" t="s">
        <v>921</v>
      </c>
      <c r="E135" s="170" t="s">
        <v>5564</v>
      </c>
      <c r="F135" s="239">
        <v>23.9</v>
      </c>
      <c r="G135" s="48">
        <v>10.16</v>
      </c>
      <c r="H135" s="171">
        <f>TRUNC(G135*F135,2)</f>
        <v>242.82</v>
      </c>
    </row>
    <row r="136" spans="1:8" x14ac:dyDescent="0.3">
      <c r="A136" s="166"/>
      <c r="B136" s="167" t="s">
        <v>104</v>
      </c>
      <c r="C136" s="186">
        <v>60305</v>
      </c>
      <c r="D136" s="169" t="s">
        <v>890</v>
      </c>
      <c r="E136" s="170" t="s">
        <v>5564</v>
      </c>
      <c r="F136" s="239">
        <v>43.4</v>
      </c>
      <c r="G136" s="48">
        <v>10.07</v>
      </c>
      <c r="H136" s="171">
        <f>TRUNC(G136*F136,2)</f>
        <v>437.03</v>
      </c>
    </row>
    <row r="137" spans="1:8" x14ac:dyDescent="0.3">
      <c r="A137" s="166"/>
      <c r="B137" s="167" t="s">
        <v>104</v>
      </c>
      <c r="C137" s="186">
        <v>60314</v>
      </c>
      <c r="D137" s="169" t="s">
        <v>5609</v>
      </c>
      <c r="E137" s="170" t="s">
        <v>5564</v>
      </c>
      <c r="F137" s="239">
        <v>22.6</v>
      </c>
      <c r="G137" s="48">
        <v>12.96</v>
      </c>
      <c r="H137" s="171">
        <f>TRUNC(G137*F137,2)</f>
        <v>292.89</v>
      </c>
    </row>
    <row r="138" spans="1:8" ht="24" x14ac:dyDescent="0.3">
      <c r="A138" s="166"/>
      <c r="B138" s="167" t="s">
        <v>104</v>
      </c>
      <c r="C138" s="186">
        <v>61101</v>
      </c>
      <c r="D138" s="187" t="s">
        <v>5610</v>
      </c>
      <c r="E138" s="170" t="s">
        <v>5605</v>
      </c>
      <c r="F138" s="239">
        <v>4.0199999999999996</v>
      </c>
      <c r="G138" s="48">
        <v>102.39</v>
      </c>
      <c r="H138" s="171">
        <f>TRUNC(G138*F138,2)</f>
        <v>411.6</v>
      </c>
    </row>
    <row r="139" spans="1:8" ht="24" x14ac:dyDescent="0.3">
      <c r="A139" s="166"/>
      <c r="B139" s="167" t="s">
        <v>104</v>
      </c>
      <c r="C139" s="186">
        <v>100160</v>
      </c>
      <c r="D139" s="187" t="s">
        <v>5611</v>
      </c>
      <c r="E139" s="170" t="s">
        <v>5605</v>
      </c>
      <c r="F139" s="239">
        <v>14.76</v>
      </c>
      <c r="G139" s="48">
        <v>41.7</v>
      </c>
      <c r="H139" s="171">
        <f>TRUNC(G139*F139,2)</f>
        <v>615.49</v>
      </c>
    </row>
    <row r="140" spans="1:8" x14ac:dyDescent="0.3">
      <c r="A140" s="166"/>
      <c r="B140" s="167" t="s">
        <v>104</v>
      </c>
      <c r="C140" s="186">
        <v>120902</v>
      </c>
      <c r="D140" s="169" t="s">
        <v>1195</v>
      </c>
      <c r="E140" s="170" t="s">
        <v>5605</v>
      </c>
      <c r="F140" s="239">
        <v>5.9</v>
      </c>
      <c r="G140" s="48">
        <v>28.14</v>
      </c>
      <c r="H140" s="171">
        <f>TRUNC(G140*F140,2)</f>
        <v>166.02</v>
      </c>
    </row>
    <row r="141" spans="1:8" ht="24" x14ac:dyDescent="0.3">
      <c r="A141" s="166"/>
      <c r="B141" s="167" t="s">
        <v>170</v>
      </c>
      <c r="C141" s="186">
        <v>98555</v>
      </c>
      <c r="D141" s="169" t="s">
        <v>5612</v>
      </c>
      <c r="E141" s="170" t="s">
        <v>106</v>
      </c>
      <c r="F141" s="239">
        <v>4.0199999999999996</v>
      </c>
      <c r="G141" s="48">
        <v>25.66</v>
      </c>
      <c r="H141" s="171">
        <f>TRUNC(G141*F141,2)</f>
        <v>103.15</v>
      </c>
    </row>
    <row r="142" spans="1:8" x14ac:dyDescent="0.3">
      <c r="A142" s="166"/>
      <c r="B142" s="167" t="s">
        <v>104</v>
      </c>
      <c r="C142" s="186">
        <v>180504</v>
      </c>
      <c r="D142" s="169" t="s">
        <v>458</v>
      </c>
      <c r="E142" s="170" t="s">
        <v>5605</v>
      </c>
      <c r="F142" s="239">
        <v>1.02</v>
      </c>
      <c r="G142" s="48">
        <v>563.35</v>
      </c>
      <c r="H142" s="171">
        <f>TRUNC(G142*F142,2)</f>
        <v>574.61</v>
      </c>
    </row>
    <row r="143" spans="1:8" x14ac:dyDescent="0.3">
      <c r="A143" s="166"/>
      <c r="B143" s="167" t="s">
        <v>104</v>
      </c>
      <c r="C143" s="186">
        <v>210102</v>
      </c>
      <c r="D143" s="169" t="s">
        <v>825</v>
      </c>
      <c r="E143" s="170" t="s">
        <v>5605</v>
      </c>
      <c r="F143" s="239">
        <v>29.52</v>
      </c>
      <c r="G143" s="48">
        <v>3.94</v>
      </c>
      <c r="H143" s="171">
        <f>TRUNC(G143*F143,2)</f>
        <v>116.3</v>
      </c>
    </row>
    <row r="144" spans="1:8" x14ac:dyDescent="0.3">
      <c r="A144" s="166"/>
      <c r="B144" s="167" t="s">
        <v>104</v>
      </c>
      <c r="C144" s="186">
        <v>200403</v>
      </c>
      <c r="D144" s="169" t="s">
        <v>827</v>
      </c>
      <c r="E144" s="170" t="s">
        <v>5605</v>
      </c>
      <c r="F144" s="239">
        <v>29.52</v>
      </c>
      <c r="G144" s="48">
        <v>14.26</v>
      </c>
      <c r="H144" s="171">
        <f>TRUNC(G144*F144,2)</f>
        <v>420.95</v>
      </c>
    </row>
    <row r="145" spans="1:8" ht="24" x14ac:dyDescent="0.3">
      <c r="A145" s="166"/>
      <c r="B145" s="177" t="s">
        <v>104</v>
      </c>
      <c r="C145" s="178">
        <v>220100</v>
      </c>
      <c r="D145" s="169" t="s">
        <v>720</v>
      </c>
      <c r="E145" s="179" t="s">
        <v>5605</v>
      </c>
      <c r="F145" s="239">
        <v>3.1</v>
      </c>
      <c r="G145" s="48">
        <v>71.3</v>
      </c>
      <c r="H145" s="171">
        <f>TRUNC(G145*F145,2)</f>
        <v>221.03</v>
      </c>
    </row>
    <row r="146" spans="1:8" x14ac:dyDescent="0.3">
      <c r="A146" s="166"/>
      <c r="B146" s="167" t="s">
        <v>104</v>
      </c>
      <c r="C146" s="186">
        <v>261602</v>
      </c>
      <c r="D146" s="169" t="s">
        <v>730</v>
      </c>
      <c r="E146" s="170" t="s">
        <v>5605</v>
      </c>
      <c r="F146" s="239">
        <v>3.05</v>
      </c>
      <c r="G146" s="48">
        <v>21.12</v>
      </c>
      <c r="H146" s="171">
        <f>TRUNC(G146*F146,2)</f>
        <v>64.41</v>
      </c>
    </row>
    <row r="147" spans="1:8" x14ac:dyDescent="0.3">
      <c r="A147" s="166"/>
      <c r="B147" s="167" t="s">
        <v>104</v>
      </c>
      <c r="C147" s="186">
        <v>261000</v>
      </c>
      <c r="D147" s="169" t="s">
        <v>838</v>
      </c>
      <c r="E147" s="170" t="s">
        <v>5605</v>
      </c>
      <c r="F147" s="239">
        <v>38.880000000000003</v>
      </c>
      <c r="G147" s="48">
        <v>10.88</v>
      </c>
      <c r="H147" s="171">
        <f>TRUNC(G147*F147,2)</f>
        <v>423.01</v>
      </c>
    </row>
    <row r="148" spans="1:8" x14ac:dyDescent="0.3">
      <c r="A148" s="166"/>
      <c r="B148" s="167" t="s">
        <v>104</v>
      </c>
      <c r="C148" s="186">
        <v>270501</v>
      </c>
      <c r="D148" s="169" t="s">
        <v>114</v>
      </c>
      <c r="E148" s="170" t="s">
        <v>5605</v>
      </c>
      <c r="F148" s="239">
        <v>6.44</v>
      </c>
      <c r="G148" s="48">
        <v>2.93</v>
      </c>
      <c r="H148" s="171">
        <f>TRUNC(G148*F148,2)</f>
        <v>18.86</v>
      </c>
    </row>
    <row r="149" spans="1:8" x14ac:dyDescent="0.3">
      <c r="A149" s="166"/>
      <c r="B149" s="172" t="s">
        <v>5560</v>
      </c>
      <c r="C149" s="173"/>
      <c r="D149" s="173"/>
      <c r="E149" s="173"/>
      <c r="F149" s="240"/>
      <c r="G149" s="174"/>
      <c r="H149" s="175">
        <f>SUM(H118:H148)</f>
        <v>6179.8099999999986</v>
      </c>
    </row>
    <row r="150" spans="1:8" x14ac:dyDescent="0.25">
      <c r="A150" s="40"/>
      <c r="B150" s="172" t="s">
        <v>5565</v>
      </c>
      <c r="C150" s="173"/>
      <c r="D150" s="173"/>
      <c r="E150" s="173"/>
      <c r="F150" s="240"/>
      <c r="G150" s="174"/>
      <c r="H150" s="175">
        <v>0</v>
      </c>
    </row>
    <row r="151" spans="1:8" x14ac:dyDescent="0.25">
      <c r="A151" s="40"/>
      <c r="B151" s="188"/>
      <c r="C151" s="40"/>
      <c r="D151" s="40"/>
      <c r="E151" s="40"/>
      <c r="F151" s="241"/>
      <c r="G151" s="40"/>
      <c r="H151" s="40"/>
    </row>
    <row r="152" spans="1:8" x14ac:dyDescent="0.3">
      <c r="A152" s="144">
        <v>42</v>
      </c>
      <c r="B152" s="145" t="s">
        <v>5550</v>
      </c>
      <c r="C152" s="146" t="s">
        <v>78</v>
      </c>
      <c r="D152" s="147" t="s">
        <v>80</v>
      </c>
      <c r="E152" s="148" t="s">
        <v>5551</v>
      </c>
      <c r="F152" s="242" t="s">
        <v>5552</v>
      </c>
      <c r="G152" s="149"/>
      <c r="H152" s="150"/>
    </row>
    <row r="153" spans="1:8" x14ac:dyDescent="0.3">
      <c r="A153" s="151"/>
      <c r="B153" s="152"/>
      <c r="C153" s="153"/>
      <c r="D153" s="154"/>
      <c r="E153" s="155"/>
      <c r="F153" s="243"/>
      <c r="G153" s="156" t="s">
        <v>5555</v>
      </c>
      <c r="H153" s="157" t="s">
        <v>5555</v>
      </c>
    </row>
    <row r="154" spans="1:8" ht="24" x14ac:dyDescent="0.3">
      <c r="A154" s="158"/>
      <c r="B154" s="191" t="s">
        <v>270</v>
      </c>
      <c r="C154" s="38" t="s">
        <v>511</v>
      </c>
      <c r="D154" s="189" t="s">
        <v>512</v>
      </c>
      <c r="E154" s="192" t="s">
        <v>101</v>
      </c>
      <c r="F154" s="244"/>
      <c r="G154" s="185"/>
      <c r="H154" s="165">
        <f>SUM(H163,H157)</f>
        <v>382.06000000000006</v>
      </c>
    </row>
    <row r="155" spans="1:8" x14ac:dyDescent="0.3">
      <c r="A155" s="166"/>
      <c r="B155" s="167" t="s">
        <v>5557</v>
      </c>
      <c r="C155" s="168">
        <v>8</v>
      </c>
      <c r="D155" s="169" t="s">
        <v>5567</v>
      </c>
      <c r="E155" s="170" t="s">
        <v>33</v>
      </c>
      <c r="F155" s="239">
        <v>1.5</v>
      </c>
      <c r="G155" s="48">
        <v>12.28</v>
      </c>
      <c r="H155" s="171">
        <f>TRUNC(G155*F155,2)</f>
        <v>18.420000000000002</v>
      </c>
    </row>
    <row r="156" spans="1:8" x14ac:dyDescent="0.3">
      <c r="A156" s="166"/>
      <c r="B156" s="167" t="s">
        <v>5557</v>
      </c>
      <c r="C156" s="168">
        <v>12</v>
      </c>
      <c r="D156" s="169" t="s">
        <v>5613</v>
      </c>
      <c r="E156" s="170" t="s">
        <v>33</v>
      </c>
      <c r="F156" s="239">
        <v>1.5011538461538458</v>
      </c>
      <c r="G156" s="48">
        <v>17.36</v>
      </c>
      <c r="H156" s="171">
        <f>TRUNC(G156*F156,2)</f>
        <v>26.06</v>
      </c>
    </row>
    <row r="157" spans="1:8" x14ac:dyDescent="0.3">
      <c r="A157" s="166"/>
      <c r="B157" s="172" t="s">
        <v>5560</v>
      </c>
      <c r="C157" s="173"/>
      <c r="D157" s="173"/>
      <c r="E157" s="173"/>
      <c r="F157" s="240"/>
      <c r="G157" s="174"/>
      <c r="H157" s="176">
        <f>SUM(H155:H156)</f>
        <v>44.480000000000004</v>
      </c>
    </row>
    <row r="158" spans="1:8" x14ac:dyDescent="0.3">
      <c r="A158" s="166"/>
      <c r="B158" s="167" t="s">
        <v>5561</v>
      </c>
      <c r="C158" s="186">
        <v>41387</v>
      </c>
      <c r="D158" s="169" t="s">
        <v>5614</v>
      </c>
      <c r="E158" s="170" t="s">
        <v>123</v>
      </c>
      <c r="F158" s="239">
        <v>6</v>
      </c>
      <c r="G158" s="48">
        <v>41.5</v>
      </c>
      <c r="H158" s="171">
        <f>TRUNC(G158*F158,2)</f>
        <v>249</v>
      </c>
    </row>
    <row r="159" spans="1:8" x14ac:dyDescent="0.3">
      <c r="A159" s="166"/>
      <c r="B159" s="167" t="s">
        <v>5561</v>
      </c>
      <c r="C159" s="186">
        <v>11270</v>
      </c>
      <c r="D159" s="169" t="s">
        <v>5615</v>
      </c>
      <c r="E159" s="170" t="s">
        <v>101</v>
      </c>
      <c r="F159" s="239">
        <v>2</v>
      </c>
      <c r="G159" s="48">
        <v>2.31</v>
      </c>
      <c r="H159" s="171">
        <f>TRUNC(G159*F159,2)</f>
        <v>4.62</v>
      </c>
    </row>
    <row r="160" spans="1:8" x14ac:dyDescent="0.3">
      <c r="A160" s="166"/>
      <c r="B160" s="167" t="s">
        <v>5561</v>
      </c>
      <c r="C160" s="186">
        <v>2510</v>
      </c>
      <c r="D160" s="169" t="s">
        <v>5616</v>
      </c>
      <c r="E160" s="170" t="s">
        <v>101</v>
      </c>
      <c r="F160" s="239">
        <v>1</v>
      </c>
      <c r="G160" s="48">
        <v>29.69</v>
      </c>
      <c r="H160" s="171">
        <f>TRUNC(G160*F160,2)</f>
        <v>29.69</v>
      </c>
    </row>
    <row r="161" spans="1:8" x14ac:dyDescent="0.3">
      <c r="A161" s="166"/>
      <c r="B161" s="167" t="s">
        <v>5561</v>
      </c>
      <c r="C161" s="186">
        <v>39380</v>
      </c>
      <c r="D161" s="169" t="s">
        <v>5617</v>
      </c>
      <c r="E161" s="170" t="s">
        <v>101</v>
      </c>
      <c r="F161" s="239">
        <v>1</v>
      </c>
      <c r="G161" s="48">
        <v>16.98</v>
      </c>
      <c r="H161" s="171">
        <f>TRUNC(G161*F161,2)</f>
        <v>16.98</v>
      </c>
    </row>
    <row r="162" spans="1:8" x14ac:dyDescent="0.3">
      <c r="A162" s="166"/>
      <c r="B162" s="167" t="s">
        <v>5561</v>
      </c>
      <c r="C162" s="186">
        <v>38061</v>
      </c>
      <c r="D162" s="169" t="s">
        <v>5618</v>
      </c>
      <c r="E162" s="170" t="s">
        <v>101</v>
      </c>
      <c r="F162" s="239">
        <v>1</v>
      </c>
      <c r="G162" s="48">
        <v>37.29</v>
      </c>
      <c r="H162" s="171">
        <f>TRUNC(G162*F162,2)</f>
        <v>37.29</v>
      </c>
    </row>
    <row r="163" spans="1:8" x14ac:dyDescent="0.3">
      <c r="A163" s="166"/>
      <c r="B163" s="172" t="s">
        <v>5565</v>
      </c>
      <c r="C163" s="173"/>
      <c r="D163" s="173"/>
      <c r="E163" s="173"/>
      <c r="F163" s="240"/>
      <c r="G163" s="174"/>
      <c r="H163" s="176">
        <f>SUM(H158:H162)</f>
        <v>337.58000000000004</v>
      </c>
    </row>
    <row r="164" spans="1:8" x14ac:dyDescent="0.25">
      <c r="A164" s="40"/>
      <c r="B164" s="188"/>
      <c r="C164" s="40"/>
      <c r="D164" s="40"/>
      <c r="E164" s="40"/>
      <c r="F164" s="241"/>
      <c r="G164" s="40"/>
      <c r="H164" s="40"/>
    </row>
    <row r="165" spans="1:8" x14ac:dyDescent="0.3">
      <c r="A165" s="144">
        <v>45</v>
      </c>
      <c r="B165" s="145" t="s">
        <v>5550</v>
      </c>
      <c r="C165" s="146" t="s">
        <v>78</v>
      </c>
      <c r="D165" s="147" t="s">
        <v>80</v>
      </c>
      <c r="E165" s="148" t="s">
        <v>5551</v>
      </c>
      <c r="F165" s="242" t="s">
        <v>5552</v>
      </c>
      <c r="G165" s="149"/>
      <c r="H165" s="150"/>
    </row>
    <row r="166" spans="1:8" x14ac:dyDescent="0.3">
      <c r="A166" s="151"/>
      <c r="B166" s="152"/>
      <c r="C166" s="153"/>
      <c r="D166" s="154"/>
      <c r="E166" s="155"/>
      <c r="F166" s="243"/>
      <c r="G166" s="156" t="s">
        <v>5555</v>
      </c>
      <c r="H166" s="157" t="s">
        <v>5555</v>
      </c>
    </row>
    <row r="167" spans="1:8" x14ac:dyDescent="0.3">
      <c r="A167" s="158"/>
      <c r="B167" s="159" t="s">
        <v>270</v>
      </c>
      <c r="C167" s="160" t="s">
        <v>1913</v>
      </c>
      <c r="D167" s="189" t="s">
        <v>1914</v>
      </c>
      <c r="E167" s="162" t="s">
        <v>101</v>
      </c>
      <c r="F167" s="244"/>
      <c r="G167" s="185"/>
      <c r="H167" s="165">
        <f>SUM(H169)</f>
        <v>1177.4100000000001</v>
      </c>
    </row>
    <row r="168" spans="1:8" x14ac:dyDescent="0.3">
      <c r="A168" s="166"/>
      <c r="B168" s="167" t="s">
        <v>104</v>
      </c>
      <c r="C168" s="186">
        <v>250101</v>
      </c>
      <c r="D168" s="169" t="s">
        <v>126</v>
      </c>
      <c r="E168" s="170" t="s">
        <v>127</v>
      </c>
      <c r="F168" s="239">
        <v>15.999592529711375</v>
      </c>
      <c r="G168" s="48">
        <v>73.59</v>
      </c>
      <c r="H168" s="171">
        <f>TRUNC(G168*F168,2)</f>
        <v>1177.4100000000001</v>
      </c>
    </row>
    <row r="169" spans="1:8" x14ac:dyDescent="0.3">
      <c r="A169" s="166"/>
      <c r="B169" s="172" t="s">
        <v>5560</v>
      </c>
      <c r="C169" s="173"/>
      <c r="D169" s="173"/>
      <c r="E169" s="173"/>
      <c r="F169" s="240"/>
      <c r="G169" s="174"/>
      <c r="H169" s="176">
        <f>SUM(H168)</f>
        <v>1177.4100000000001</v>
      </c>
    </row>
    <row r="170" spans="1:8" x14ac:dyDescent="0.3">
      <c r="A170" s="166"/>
      <c r="B170" s="172" t="s">
        <v>5565</v>
      </c>
      <c r="C170" s="173"/>
      <c r="D170" s="173"/>
      <c r="E170" s="173"/>
      <c r="F170" s="240"/>
      <c r="G170" s="174"/>
      <c r="H170" s="176">
        <v>0</v>
      </c>
    </row>
    <row r="171" spans="1:8" x14ac:dyDescent="0.25">
      <c r="A171" s="40"/>
      <c r="B171" s="188"/>
      <c r="C171" s="40"/>
      <c r="D171" s="40"/>
      <c r="E171" s="40"/>
      <c r="F171" s="241"/>
      <c r="G171" s="40"/>
      <c r="H171" s="40"/>
    </row>
    <row r="172" spans="1:8" x14ac:dyDescent="0.3">
      <c r="A172" s="144">
        <v>46</v>
      </c>
      <c r="B172" s="145" t="s">
        <v>5550</v>
      </c>
      <c r="C172" s="146" t="s">
        <v>78</v>
      </c>
      <c r="D172" s="147" t="s">
        <v>80</v>
      </c>
      <c r="E172" s="148" t="s">
        <v>5551</v>
      </c>
      <c r="F172" s="242" t="s">
        <v>5552</v>
      </c>
      <c r="G172" s="149"/>
      <c r="H172" s="150"/>
    </row>
    <row r="173" spans="1:8" x14ac:dyDescent="0.3">
      <c r="A173" s="151"/>
      <c r="B173" s="152"/>
      <c r="C173" s="153"/>
      <c r="D173" s="154"/>
      <c r="E173" s="155"/>
      <c r="F173" s="243"/>
      <c r="G173" s="156" t="s">
        <v>5555</v>
      </c>
      <c r="H173" s="157" t="s">
        <v>5555</v>
      </c>
    </row>
    <row r="174" spans="1:8" x14ac:dyDescent="0.3">
      <c r="A174" s="158"/>
      <c r="B174" s="159" t="s">
        <v>270</v>
      </c>
      <c r="C174" s="160" t="s">
        <v>379</v>
      </c>
      <c r="D174" s="189" t="s">
        <v>380</v>
      </c>
      <c r="E174" s="162" t="s">
        <v>101</v>
      </c>
      <c r="F174" s="244"/>
      <c r="G174" s="185"/>
      <c r="H174" s="165">
        <f>SUM(H179,H177)</f>
        <v>15.17</v>
      </c>
    </row>
    <row r="175" spans="1:8" x14ac:dyDescent="0.3">
      <c r="A175" s="166"/>
      <c r="B175" s="167" t="s">
        <v>5557</v>
      </c>
      <c r="C175" s="168">
        <v>8</v>
      </c>
      <c r="D175" s="169" t="s">
        <v>5567</v>
      </c>
      <c r="E175" s="170" t="s">
        <v>33</v>
      </c>
      <c r="F175" s="239">
        <v>3.3300000000000003E-2</v>
      </c>
      <c r="G175" s="48">
        <v>12.28</v>
      </c>
      <c r="H175" s="171">
        <f>TRUNC(G175*F175,2)</f>
        <v>0.4</v>
      </c>
    </row>
    <row r="176" spans="1:8" x14ac:dyDescent="0.3">
      <c r="A176" s="166"/>
      <c r="B176" s="167" t="s">
        <v>5557</v>
      </c>
      <c r="C176" s="168">
        <v>12</v>
      </c>
      <c r="D176" s="169" t="s">
        <v>5613</v>
      </c>
      <c r="E176" s="170" t="s">
        <v>33</v>
      </c>
      <c r="F176" s="239">
        <v>3.3633000000000003E-2</v>
      </c>
      <c r="G176" s="48">
        <v>17.36</v>
      </c>
      <c r="H176" s="171">
        <f>TRUNC(G176*F176,2)</f>
        <v>0.57999999999999996</v>
      </c>
    </row>
    <row r="177" spans="1:8" x14ac:dyDescent="0.3">
      <c r="A177" s="166"/>
      <c r="B177" s="172" t="s">
        <v>5560</v>
      </c>
      <c r="C177" s="173"/>
      <c r="D177" s="173"/>
      <c r="E177" s="173"/>
      <c r="F177" s="240"/>
      <c r="G177" s="174"/>
      <c r="H177" s="176">
        <f>SUM(H175:H176)</f>
        <v>0.98</v>
      </c>
    </row>
    <row r="178" spans="1:8" x14ac:dyDescent="0.3">
      <c r="A178" s="166"/>
      <c r="B178" s="167" t="s">
        <v>5619</v>
      </c>
      <c r="C178" s="190" t="s">
        <v>5620</v>
      </c>
      <c r="D178" s="169" t="s">
        <v>5621</v>
      </c>
      <c r="E178" s="170" t="s">
        <v>101</v>
      </c>
      <c r="F178" s="239">
        <v>1</v>
      </c>
      <c r="G178" s="48">
        <v>14.19</v>
      </c>
      <c r="H178" s="171">
        <f>TRUNC(G178*F178,2)</f>
        <v>14.19</v>
      </c>
    </row>
    <row r="179" spans="1:8" x14ac:dyDescent="0.3">
      <c r="A179" s="166"/>
      <c r="B179" s="172" t="s">
        <v>5565</v>
      </c>
      <c r="C179" s="173"/>
      <c r="D179" s="173"/>
      <c r="E179" s="173"/>
      <c r="F179" s="240"/>
      <c r="G179" s="174"/>
      <c r="H179" s="176">
        <f>SUM(H178)</f>
        <v>14.19</v>
      </c>
    </row>
    <row r="180" spans="1:8" x14ac:dyDescent="0.25">
      <c r="A180" s="40"/>
      <c r="B180" s="188"/>
      <c r="C180" s="40"/>
      <c r="D180" s="40"/>
      <c r="E180" s="40"/>
      <c r="F180" s="241"/>
      <c r="G180" s="40"/>
      <c r="H180" s="40"/>
    </row>
    <row r="181" spans="1:8" x14ac:dyDescent="0.3">
      <c r="A181" s="144">
        <v>47</v>
      </c>
      <c r="B181" s="145" t="s">
        <v>5550</v>
      </c>
      <c r="C181" s="146" t="s">
        <v>78</v>
      </c>
      <c r="D181" s="147" t="s">
        <v>80</v>
      </c>
      <c r="E181" s="148" t="s">
        <v>5551</v>
      </c>
      <c r="F181" s="242" t="s">
        <v>5552</v>
      </c>
      <c r="G181" s="149"/>
      <c r="H181" s="150"/>
    </row>
    <row r="182" spans="1:8" x14ac:dyDescent="0.3">
      <c r="A182" s="151"/>
      <c r="B182" s="152"/>
      <c r="C182" s="153"/>
      <c r="D182" s="154"/>
      <c r="E182" s="155"/>
      <c r="F182" s="243"/>
      <c r="G182" s="156" t="s">
        <v>5555</v>
      </c>
      <c r="H182" s="157" t="s">
        <v>5555</v>
      </c>
    </row>
    <row r="183" spans="1:8" x14ac:dyDescent="0.3">
      <c r="A183" s="158"/>
      <c r="B183" s="159" t="s">
        <v>270</v>
      </c>
      <c r="C183" s="160" t="s">
        <v>376</v>
      </c>
      <c r="D183" s="189" t="s">
        <v>377</v>
      </c>
      <c r="E183" s="162" t="s">
        <v>101</v>
      </c>
      <c r="F183" s="244"/>
      <c r="G183" s="185"/>
      <c r="H183" s="165">
        <f>SUM(H188,H186)</f>
        <v>16.13</v>
      </c>
    </row>
    <row r="184" spans="1:8" x14ac:dyDescent="0.3">
      <c r="A184" s="166"/>
      <c r="B184" s="167" t="s">
        <v>5557</v>
      </c>
      <c r="C184" s="168">
        <v>8</v>
      </c>
      <c r="D184" s="169" t="s">
        <v>5567</v>
      </c>
      <c r="E184" s="170" t="s">
        <v>33</v>
      </c>
      <c r="F184" s="239">
        <v>3.3300000000000003E-2</v>
      </c>
      <c r="G184" s="48">
        <v>12.28</v>
      </c>
      <c r="H184" s="171">
        <f>TRUNC(G184*F184,2)</f>
        <v>0.4</v>
      </c>
    </row>
    <row r="185" spans="1:8" x14ac:dyDescent="0.3">
      <c r="A185" s="166"/>
      <c r="B185" s="167" t="s">
        <v>5557</v>
      </c>
      <c r="C185" s="168">
        <v>12</v>
      </c>
      <c r="D185" s="169" t="s">
        <v>5613</v>
      </c>
      <c r="E185" s="170" t="s">
        <v>33</v>
      </c>
      <c r="F185" s="239">
        <v>3.3633000000000003E-2</v>
      </c>
      <c r="G185" s="48">
        <v>17.36</v>
      </c>
      <c r="H185" s="171">
        <f>TRUNC(G185*F185,2)</f>
        <v>0.57999999999999996</v>
      </c>
    </row>
    <row r="186" spans="1:8" x14ac:dyDescent="0.3">
      <c r="A186" s="166"/>
      <c r="B186" s="172" t="s">
        <v>5560</v>
      </c>
      <c r="C186" s="173"/>
      <c r="D186" s="173"/>
      <c r="E186" s="173"/>
      <c r="F186" s="240"/>
      <c r="G186" s="174"/>
      <c r="H186" s="176">
        <f>SUM(H184:H185)</f>
        <v>0.98</v>
      </c>
    </row>
    <row r="187" spans="1:8" x14ac:dyDescent="0.3">
      <c r="A187" s="166"/>
      <c r="B187" s="167" t="s">
        <v>5619</v>
      </c>
      <c r="C187" s="190" t="s">
        <v>5622</v>
      </c>
      <c r="D187" s="169" t="s">
        <v>5623</v>
      </c>
      <c r="E187" s="170" t="s">
        <v>101</v>
      </c>
      <c r="F187" s="239">
        <v>1</v>
      </c>
      <c r="G187" s="48">
        <v>15.15</v>
      </c>
      <c r="H187" s="171">
        <f>TRUNC(G187*F187,2)</f>
        <v>15.15</v>
      </c>
    </row>
    <row r="188" spans="1:8" x14ac:dyDescent="0.3">
      <c r="A188" s="166"/>
      <c r="B188" s="172" t="s">
        <v>5565</v>
      </c>
      <c r="C188" s="173"/>
      <c r="D188" s="173"/>
      <c r="E188" s="173"/>
      <c r="F188" s="240"/>
      <c r="G188" s="174"/>
      <c r="H188" s="176">
        <f>SUM(H187)</f>
        <v>15.15</v>
      </c>
    </row>
    <row r="189" spans="1:8" x14ac:dyDescent="0.25">
      <c r="A189" s="40"/>
      <c r="B189" s="188"/>
      <c r="C189" s="40"/>
      <c r="D189" s="40"/>
      <c r="E189" s="40"/>
      <c r="F189" s="241"/>
      <c r="G189" s="40"/>
      <c r="H189" s="40"/>
    </row>
    <row r="190" spans="1:8" x14ac:dyDescent="0.3">
      <c r="A190" s="144">
        <v>48</v>
      </c>
      <c r="B190" s="145" t="s">
        <v>5550</v>
      </c>
      <c r="C190" s="146" t="s">
        <v>78</v>
      </c>
      <c r="D190" s="147" t="s">
        <v>80</v>
      </c>
      <c r="E190" s="148" t="s">
        <v>5551</v>
      </c>
      <c r="F190" s="242" t="s">
        <v>5552</v>
      </c>
      <c r="G190" s="149"/>
      <c r="H190" s="150"/>
    </row>
    <row r="191" spans="1:8" x14ac:dyDescent="0.3">
      <c r="A191" s="151"/>
      <c r="B191" s="152"/>
      <c r="C191" s="153"/>
      <c r="D191" s="154"/>
      <c r="E191" s="155"/>
      <c r="F191" s="243"/>
      <c r="G191" s="156" t="s">
        <v>5555</v>
      </c>
      <c r="H191" s="157" t="s">
        <v>5555</v>
      </c>
    </row>
    <row r="192" spans="1:8" ht="24" x14ac:dyDescent="0.3">
      <c r="A192" s="158"/>
      <c r="B192" s="159" t="s">
        <v>270</v>
      </c>
      <c r="C192" s="160" t="s">
        <v>422</v>
      </c>
      <c r="D192" s="161" t="s">
        <v>5624</v>
      </c>
      <c r="E192" s="162" t="s">
        <v>123</v>
      </c>
      <c r="F192" s="244"/>
      <c r="G192" s="185"/>
      <c r="H192" s="165">
        <f>SUM(H195,H197)</f>
        <v>21.67</v>
      </c>
    </row>
    <row r="193" spans="1:8" x14ac:dyDescent="0.3">
      <c r="A193" s="166"/>
      <c r="B193" s="167" t="s">
        <v>5557</v>
      </c>
      <c r="C193" s="168">
        <v>8</v>
      </c>
      <c r="D193" s="169" t="s">
        <v>5567</v>
      </c>
      <c r="E193" s="170" t="s">
        <v>33</v>
      </c>
      <c r="F193" s="239">
        <v>0.4</v>
      </c>
      <c r="G193" s="48">
        <v>12.28</v>
      </c>
      <c r="H193" s="171">
        <f>TRUNC(G193*F193,2)</f>
        <v>4.91</v>
      </c>
    </row>
    <row r="194" spans="1:8" x14ac:dyDescent="0.3">
      <c r="A194" s="166"/>
      <c r="B194" s="167" t="s">
        <v>5557</v>
      </c>
      <c r="C194" s="168">
        <v>12</v>
      </c>
      <c r="D194" s="169" t="s">
        <v>5613</v>
      </c>
      <c r="E194" s="170" t="s">
        <v>33</v>
      </c>
      <c r="F194" s="239">
        <v>0.4</v>
      </c>
      <c r="G194" s="48">
        <v>17.36</v>
      </c>
      <c r="H194" s="171">
        <f>TRUNC(G194*F194,2)</f>
        <v>6.94</v>
      </c>
    </row>
    <row r="195" spans="1:8" x14ac:dyDescent="0.3">
      <c r="A195" s="166"/>
      <c r="B195" s="172" t="s">
        <v>5560</v>
      </c>
      <c r="C195" s="173"/>
      <c r="D195" s="173"/>
      <c r="E195" s="173"/>
      <c r="F195" s="240"/>
      <c r="G195" s="174"/>
      <c r="H195" s="176">
        <f>SUM(H193:H194)</f>
        <v>11.850000000000001</v>
      </c>
    </row>
    <row r="196" spans="1:8" ht="24" x14ac:dyDescent="0.3">
      <c r="A196" s="166"/>
      <c r="B196" s="167" t="s">
        <v>5619</v>
      </c>
      <c r="C196" s="190" t="s">
        <v>5625</v>
      </c>
      <c r="D196" s="169" t="s">
        <v>5626</v>
      </c>
      <c r="E196" s="170" t="s">
        <v>123</v>
      </c>
      <c r="F196" s="239">
        <v>1</v>
      </c>
      <c r="G196" s="48">
        <v>9.82</v>
      </c>
      <c r="H196" s="171">
        <f>TRUNC(G196*F196,2)</f>
        <v>9.82</v>
      </c>
    </row>
    <row r="197" spans="1:8" x14ac:dyDescent="0.3">
      <c r="A197" s="166"/>
      <c r="B197" s="172" t="s">
        <v>5565</v>
      </c>
      <c r="C197" s="173"/>
      <c r="D197" s="173"/>
      <c r="E197" s="173"/>
      <c r="F197" s="240"/>
      <c r="G197" s="174"/>
      <c r="H197" s="176">
        <f>SUM(H196)</f>
        <v>9.82</v>
      </c>
    </row>
    <row r="198" spans="1:8" x14ac:dyDescent="0.25">
      <c r="A198" s="40"/>
      <c r="B198" s="188"/>
      <c r="C198" s="40"/>
      <c r="D198" s="40"/>
      <c r="E198" s="40"/>
      <c r="F198" s="241"/>
      <c r="G198" s="40"/>
      <c r="H198" s="40"/>
    </row>
    <row r="199" spans="1:8" x14ac:dyDescent="0.3">
      <c r="A199" s="144">
        <v>49</v>
      </c>
      <c r="B199" s="145" t="s">
        <v>5550</v>
      </c>
      <c r="C199" s="146" t="s">
        <v>78</v>
      </c>
      <c r="D199" s="147" t="s">
        <v>80</v>
      </c>
      <c r="E199" s="148" t="s">
        <v>5551</v>
      </c>
      <c r="F199" s="242" t="s">
        <v>5552</v>
      </c>
      <c r="G199" s="149"/>
      <c r="H199" s="150"/>
    </row>
    <row r="200" spans="1:8" x14ac:dyDescent="0.3">
      <c r="A200" s="151"/>
      <c r="B200" s="152"/>
      <c r="C200" s="153"/>
      <c r="D200" s="154"/>
      <c r="E200" s="155"/>
      <c r="F200" s="243"/>
      <c r="G200" s="156" t="s">
        <v>5555</v>
      </c>
      <c r="H200" s="157" t="s">
        <v>5555</v>
      </c>
    </row>
    <row r="201" spans="1:8" x14ac:dyDescent="0.3">
      <c r="A201" s="158"/>
      <c r="B201" s="159" t="s">
        <v>270</v>
      </c>
      <c r="C201" s="160" t="s">
        <v>455</v>
      </c>
      <c r="D201" s="189" t="s">
        <v>456</v>
      </c>
      <c r="E201" s="162" t="s">
        <v>101</v>
      </c>
      <c r="F201" s="244"/>
      <c r="G201" s="185"/>
      <c r="H201" s="165">
        <f>SUM(H203,H205)</f>
        <v>0.30000000000000004</v>
      </c>
    </row>
    <row r="202" spans="1:8" x14ac:dyDescent="0.3">
      <c r="A202" s="166"/>
      <c r="B202" s="167" t="s">
        <v>5557</v>
      </c>
      <c r="C202" s="168">
        <v>8</v>
      </c>
      <c r="D202" s="169" t="s">
        <v>5567</v>
      </c>
      <c r="E202" s="170" t="s">
        <v>33</v>
      </c>
      <c r="F202" s="239">
        <v>8.9099999999999995E-3</v>
      </c>
      <c r="G202" s="48">
        <v>12.28</v>
      </c>
      <c r="H202" s="171">
        <f>TRUNC(G202*F202,2)</f>
        <v>0.1</v>
      </c>
    </row>
    <row r="203" spans="1:8" x14ac:dyDescent="0.3">
      <c r="A203" s="166"/>
      <c r="B203" s="172" t="s">
        <v>5560</v>
      </c>
      <c r="C203" s="173"/>
      <c r="D203" s="173"/>
      <c r="E203" s="173"/>
      <c r="F203" s="240"/>
      <c r="G203" s="174"/>
      <c r="H203" s="176">
        <f>SUM(H202)</f>
        <v>0.1</v>
      </c>
    </row>
    <row r="204" spans="1:8" x14ac:dyDescent="0.3">
      <c r="A204" s="166"/>
      <c r="B204" s="167" t="s">
        <v>5561</v>
      </c>
      <c r="C204" s="186">
        <v>4342</v>
      </c>
      <c r="D204" s="169" t="s">
        <v>5627</v>
      </c>
      <c r="E204" s="170" t="s">
        <v>101</v>
      </c>
      <c r="F204" s="239">
        <v>1</v>
      </c>
      <c r="G204" s="48">
        <v>0.2</v>
      </c>
      <c r="H204" s="171">
        <f>TRUNC(G204*F204,2)</f>
        <v>0.2</v>
      </c>
    </row>
    <row r="205" spans="1:8" x14ac:dyDescent="0.3">
      <c r="A205" s="166"/>
      <c r="B205" s="172" t="s">
        <v>5565</v>
      </c>
      <c r="C205" s="173"/>
      <c r="D205" s="173"/>
      <c r="E205" s="173"/>
      <c r="F205" s="240"/>
      <c r="G205" s="174"/>
      <c r="H205" s="176">
        <f>SUM(H204)</f>
        <v>0.2</v>
      </c>
    </row>
    <row r="206" spans="1:8" x14ac:dyDescent="0.25">
      <c r="A206" s="40"/>
      <c r="B206" s="188"/>
      <c r="C206" s="40"/>
      <c r="D206" s="40"/>
      <c r="E206" s="40"/>
      <c r="F206" s="241"/>
      <c r="G206" s="40"/>
      <c r="H206" s="40"/>
    </row>
    <row r="207" spans="1:8" x14ac:dyDescent="0.3">
      <c r="A207" s="144">
        <v>50</v>
      </c>
      <c r="B207" s="145" t="s">
        <v>5550</v>
      </c>
      <c r="C207" s="146" t="s">
        <v>78</v>
      </c>
      <c r="D207" s="147" t="s">
        <v>80</v>
      </c>
      <c r="E207" s="148" t="s">
        <v>5551</v>
      </c>
      <c r="F207" s="242" t="s">
        <v>5552</v>
      </c>
      <c r="G207" s="149"/>
      <c r="H207" s="150"/>
    </row>
    <row r="208" spans="1:8" x14ac:dyDescent="0.3">
      <c r="A208" s="151"/>
      <c r="B208" s="152"/>
      <c r="C208" s="153"/>
      <c r="D208" s="154"/>
      <c r="E208" s="155"/>
      <c r="F208" s="243"/>
      <c r="G208" s="156" t="s">
        <v>5555</v>
      </c>
      <c r="H208" s="157" t="s">
        <v>5555</v>
      </c>
    </row>
    <row r="209" spans="1:8" ht="24" x14ac:dyDescent="0.3">
      <c r="A209" s="158"/>
      <c r="B209" s="159" t="s">
        <v>270</v>
      </c>
      <c r="C209" s="160" t="s">
        <v>1026</v>
      </c>
      <c r="D209" s="161" t="s">
        <v>5628</v>
      </c>
      <c r="E209" s="162" t="s">
        <v>123</v>
      </c>
      <c r="F209" s="244"/>
      <c r="G209" s="185"/>
      <c r="H209" s="165">
        <f>SUM(H212,H214)</f>
        <v>4.09</v>
      </c>
    </row>
    <row r="210" spans="1:8" x14ac:dyDescent="0.3">
      <c r="A210" s="166"/>
      <c r="B210" s="167" t="s">
        <v>5557</v>
      </c>
      <c r="C210" s="168">
        <v>8</v>
      </c>
      <c r="D210" s="169" t="s">
        <v>5567</v>
      </c>
      <c r="E210" s="170" t="s">
        <v>33</v>
      </c>
      <c r="F210" s="239">
        <v>8.5000000000000006E-2</v>
      </c>
      <c r="G210" s="48">
        <v>12.28</v>
      </c>
      <c r="H210" s="171">
        <f>TRUNC(G210*F210,2)</f>
        <v>1.04</v>
      </c>
    </row>
    <row r="211" spans="1:8" x14ac:dyDescent="0.3">
      <c r="A211" s="166"/>
      <c r="B211" s="167" t="s">
        <v>5557</v>
      </c>
      <c r="C211" s="168">
        <v>12</v>
      </c>
      <c r="D211" s="169" t="s">
        <v>5613</v>
      </c>
      <c r="E211" s="170" t="s">
        <v>33</v>
      </c>
      <c r="F211" s="239">
        <v>8.5425000000000001E-2</v>
      </c>
      <c r="G211" s="48">
        <v>17.36</v>
      </c>
      <c r="H211" s="171">
        <f>TRUNC(G211*F211,2)</f>
        <v>1.48</v>
      </c>
    </row>
    <row r="212" spans="1:8" x14ac:dyDescent="0.3">
      <c r="A212" s="166"/>
      <c r="B212" s="172" t="s">
        <v>5560</v>
      </c>
      <c r="C212" s="173"/>
      <c r="D212" s="173"/>
      <c r="E212" s="173"/>
      <c r="F212" s="240"/>
      <c r="G212" s="174"/>
      <c r="H212" s="176">
        <f>SUM(H210:H211)</f>
        <v>2.52</v>
      </c>
    </row>
    <row r="213" spans="1:8" x14ac:dyDescent="0.3">
      <c r="A213" s="166"/>
      <c r="B213" s="167" t="s">
        <v>5561</v>
      </c>
      <c r="C213" s="186">
        <v>43833</v>
      </c>
      <c r="D213" s="169" t="s">
        <v>5629</v>
      </c>
      <c r="E213" s="170" t="s">
        <v>123</v>
      </c>
      <c r="F213" s="239">
        <v>1.05</v>
      </c>
      <c r="G213" s="48">
        <v>1.5</v>
      </c>
      <c r="H213" s="171">
        <f>TRUNC(G213*F213,2)</f>
        <v>1.57</v>
      </c>
    </row>
    <row r="214" spans="1:8" x14ac:dyDescent="0.3">
      <c r="A214" s="166"/>
      <c r="B214" s="172" t="s">
        <v>5565</v>
      </c>
      <c r="C214" s="173"/>
      <c r="D214" s="173"/>
      <c r="E214" s="173"/>
      <c r="F214" s="240"/>
      <c r="G214" s="174"/>
      <c r="H214" s="176">
        <f>SUM(H213)</f>
        <v>1.57</v>
      </c>
    </row>
    <row r="215" spans="1:8" x14ac:dyDescent="0.25">
      <c r="A215" s="40"/>
      <c r="B215" s="188"/>
      <c r="C215" s="40"/>
      <c r="D215" s="40"/>
      <c r="E215" s="40"/>
      <c r="F215" s="241"/>
      <c r="G215" s="40"/>
      <c r="H215" s="40"/>
    </row>
    <row r="216" spans="1:8" x14ac:dyDescent="0.3">
      <c r="A216" s="144">
        <v>66</v>
      </c>
      <c r="B216" s="145" t="s">
        <v>5550</v>
      </c>
      <c r="C216" s="146" t="s">
        <v>78</v>
      </c>
      <c r="D216" s="147" t="s">
        <v>80</v>
      </c>
      <c r="E216" s="148" t="s">
        <v>5551</v>
      </c>
      <c r="F216" s="242" t="s">
        <v>5552</v>
      </c>
      <c r="G216" s="149"/>
      <c r="H216" s="150"/>
    </row>
    <row r="217" spans="1:8" x14ac:dyDescent="0.3">
      <c r="A217" s="151"/>
      <c r="B217" s="152"/>
      <c r="C217" s="153"/>
      <c r="D217" s="154"/>
      <c r="E217" s="155"/>
      <c r="F217" s="243"/>
      <c r="G217" s="156" t="s">
        <v>5555</v>
      </c>
      <c r="H217" s="157" t="s">
        <v>5555</v>
      </c>
    </row>
    <row r="218" spans="1:8" x14ac:dyDescent="0.3">
      <c r="A218" s="158"/>
      <c r="B218" s="159" t="s">
        <v>270</v>
      </c>
      <c r="C218" s="160" t="s">
        <v>3050</v>
      </c>
      <c r="D218" s="189" t="s">
        <v>3051</v>
      </c>
      <c r="E218" s="162" t="s">
        <v>101</v>
      </c>
      <c r="F218" s="244"/>
      <c r="G218" s="185"/>
      <c r="H218" s="165">
        <f>SUM(H221,H224)</f>
        <v>49.400000000000006</v>
      </c>
    </row>
    <row r="219" spans="1:8" x14ac:dyDescent="0.3">
      <c r="A219" s="166"/>
      <c r="B219" s="167" t="s">
        <v>5557</v>
      </c>
      <c r="C219" s="168">
        <v>8</v>
      </c>
      <c r="D219" s="169" t="s">
        <v>5567</v>
      </c>
      <c r="E219" s="170" t="s">
        <v>33</v>
      </c>
      <c r="F219" s="239">
        <v>0.92</v>
      </c>
      <c r="G219" s="48">
        <v>12.28</v>
      </c>
      <c r="H219" s="171">
        <f>TRUNC(G219*F219,2)</f>
        <v>11.29</v>
      </c>
    </row>
    <row r="220" spans="1:8" x14ac:dyDescent="0.3">
      <c r="A220" s="166"/>
      <c r="B220" s="167" t="s">
        <v>5557</v>
      </c>
      <c r="C220" s="168">
        <v>11</v>
      </c>
      <c r="D220" s="169" t="s">
        <v>5568</v>
      </c>
      <c r="E220" s="170" t="s">
        <v>33</v>
      </c>
      <c r="F220" s="239">
        <v>0.92057500000000014</v>
      </c>
      <c r="G220" s="48">
        <v>17.36</v>
      </c>
      <c r="H220" s="171">
        <f>TRUNC(G220*F220,2)</f>
        <v>15.98</v>
      </c>
    </row>
    <row r="221" spans="1:8" x14ac:dyDescent="0.3">
      <c r="A221" s="166"/>
      <c r="B221" s="172" t="s">
        <v>5560</v>
      </c>
      <c r="C221" s="173"/>
      <c r="D221" s="173"/>
      <c r="E221" s="173"/>
      <c r="F221" s="240"/>
      <c r="G221" s="174"/>
      <c r="H221" s="176">
        <f>SUM(H219:H220)</f>
        <v>27.27</v>
      </c>
    </row>
    <row r="222" spans="1:8" x14ac:dyDescent="0.3">
      <c r="A222" s="166"/>
      <c r="B222" s="167" t="s">
        <v>5561</v>
      </c>
      <c r="C222" s="186">
        <v>3457</v>
      </c>
      <c r="D222" s="169" t="s">
        <v>5630</v>
      </c>
      <c r="E222" s="170" t="s">
        <v>101</v>
      </c>
      <c r="F222" s="239">
        <v>1</v>
      </c>
      <c r="G222" s="48">
        <v>21.37</v>
      </c>
      <c r="H222" s="171">
        <f>TRUNC(G222*F222,2)</f>
        <v>21.37</v>
      </c>
    </row>
    <row r="223" spans="1:8" x14ac:dyDescent="0.25">
      <c r="A223" s="40"/>
      <c r="B223" s="167" t="s">
        <v>5557</v>
      </c>
      <c r="C223" s="190" t="s">
        <v>5585</v>
      </c>
      <c r="D223" s="169" t="s">
        <v>5586</v>
      </c>
      <c r="E223" s="170" t="s">
        <v>5587</v>
      </c>
      <c r="F223" s="239">
        <v>2</v>
      </c>
      <c r="G223" s="48">
        <v>0.38</v>
      </c>
      <c r="H223" s="171">
        <f>TRUNC(G223*F223,2)</f>
        <v>0.76</v>
      </c>
    </row>
    <row r="224" spans="1:8" x14ac:dyDescent="0.25">
      <c r="A224" s="40"/>
      <c r="B224" s="172" t="s">
        <v>5565</v>
      </c>
      <c r="C224" s="173"/>
      <c r="D224" s="173"/>
      <c r="E224" s="173"/>
      <c r="F224" s="240"/>
      <c r="G224" s="174"/>
      <c r="H224" s="176">
        <f>SUM(H222:H223)</f>
        <v>22.130000000000003</v>
      </c>
    </row>
    <row r="225" spans="1:8" x14ac:dyDescent="0.25">
      <c r="A225" s="40"/>
      <c r="B225" s="188"/>
      <c r="C225" s="40"/>
      <c r="D225" s="40"/>
      <c r="E225" s="40"/>
      <c r="F225" s="241"/>
      <c r="G225" s="40"/>
      <c r="H225" s="40"/>
    </row>
    <row r="226" spans="1:8" x14ac:dyDescent="0.3">
      <c r="A226" s="144">
        <v>71</v>
      </c>
      <c r="B226" s="145" t="s">
        <v>5550</v>
      </c>
      <c r="C226" s="146" t="s">
        <v>78</v>
      </c>
      <c r="D226" s="147" t="s">
        <v>80</v>
      </c>
      <c r="E226" s="148" t="s">
        <v>5551</v>
      </c>
      <c r="F226" s="242" t="s">
        <v>5552</v>
      </c>
      <c r="G226" s="149"/>
      <c r="H226" s="150"/>
    </row>
    <row r="227" spans="1:8" x14ac:dyDescent="0.3">
      <c r="A227" s="151"/>
      <c r="B227" s="152"/>
      <c r="C227" s="153"/>
      <c r="D227" s="154"/>
      <c r="E227" s="155"/>
      <c r="F227" s="243"/>
      <c r="G227" s="156" t="s">
        <v>5555</v>
      </c>
      <c r="H227" s="157" t="s">
        <v>5555</v>
      </c>
    </row>
    <row r="228" spans="1:8" x14ac:dyDescent="0.3">
      <c r="A228" s="158"/>
      <c r="B228" s="159" t="s">
        <v>270</v>
      </c>
      <c r="C228" s="160" t="s">
        <v>3058</v>
      </c>
      <c r="D228" s="189" t="s">
        <v>3059</v>
      </c>
      <c r="E228" s="162" t="s">
        <v>101</v>
      </c>
      <c r="F228" s="244"/>
      <c r="G228" s="185"/>
      <c r="H228" s="165">
        <f>SUM(H231,H234)</f>
        <v>41.730000000000004</v>
      </c>
    </row>
    <row r="229" spans="1:8" x14ac:dyDescent="0.3">
      <c r="A229" s="166"/>
      <c r="B229" s="167" t="s">
        <v>5557</v>
      </c>
      <c r="C229" s="168">
        <v>8</v>
      </c>
      <c r="D229" s="169" t="s">
        <v>5567</v>
      </c>
      <c r="E229" s="170" t="s">
        <v>33</v>
      </c>
      <c r="F229" s="239">
        <v>0.4</v>
      </c>
      <c r="G229" s="48">
        <v>12.28</v>
      </c>
      <c r="H229" s="171">
        <f>TRUNC(G229*F229,2)</f>
        <v>4.91</v>
      </c>
    </row>
    <row r="230" spans="1:8" x14ac:dyDescent="0.3">
      <c r="A230" s="166"/>
      <c r="B230" s="167" t="s">
        <v>5557</v>
      </c>
      <c r="C230" s="168">
        <v>11</v>
      </c>
      <c r="D230" s="169" t="s">
        <v>5568</v>
      </c>
      <c r="E230" s="170" t="s">
        <v>33</v>
      </c>
      <c r="F230" s="239">
        <v>0.4</v>
      </c>
      <c r="G230" s="48">
        <v>17.36</v>
      </c>
      <c r="H230" s="171">
        <f>TRUNC(G230*F230,2)</f>
        <v>6.94</v>
      </c>
    </row>
    <row r="231" spans="1:8" x14ac:dyDescent="0.3">
      <c r="A231" s="166"/>
      <c r="B231" s="172" t="s">
        <v>5560</v>
      </c>
      <c r="C231" s="173"/>
      <c r="D231" s="173"/>
      <c r="E231" s="173"/>
      <c r="F231" s="240"/>
      <c r="G231" s="174"/>
      <c r="H231" s="176">
        <f>SUM(H229:H230)</f>
        <v>11.850000000000001</v>
      </c>
    </row>
    <row r="232" spans="1:8" x14ac:dyDescent="0.3">
      <c r="A232" s="166"/>
      <c r="B232" s="167" t="s">
        <v>5557</v>
      </c>
      <c r="C232" s="190" t="s">
        <v>5585</v>
      </c>
      <c r="D232" s="169" t="s">
        <v>5586</v>
      </c>
      <c r="E232" s="170" t="s">
        <v>5587</v>
      </c>
      <c r="F232" s="239">
        <v>2</v>
      </c>
      <c r="G232" s="48">
        <v>0.38</v>
      </c>
      <c r="H232" s="171">
        <f>TRUNC(G232*F232,2)</f>
        <v>0.76</v>
      </c>
    </row>
    <row r="233" spans="1:8" x14ac:dyDescent="0.3">
      <c r="A233" s="166"/>
      <c r="B233" s="167" t="s">
        <v>5561</v>
      </c>
      <c r="C233" s="186">
        <v>9886</v>
      </c>
      <c r="D233" s="169" t="s">
        <v>5631</v>
      </c>
      <c r="E233" s="170" t="s">
        <v>101</v>
      </c>
      <c r="F233" s="239">
        <v>1</v>
      </c>
      <c r="G233" s="48">
        <v>29.12</v>
      </c>
      <c r="H233" s="171">
        <f>TRUNC(G233*F233,2)</f>
        <v>29.12</v>
      </c>
    </row>
    <row r="234" spans="1:8" x14ac:dyDescent="0.3">
      <c r="A234" s="166"/>
      <c r="B234" s="172" t="s">
        <v>5565</v>
      </c>
      <c r="C234" s="173"/>
      <c r="D234" s="173"/>
      <c r="E234" s="173"/>
      <c r="F234" s="240"/>
      <c r="G234" s="174"/>
      <c r="H234" s="176">
        <f>SUM(H232:H233)</f>
        <v>29.880000000000003</v>
      </c>
    </row>
    <row r="235" spans="1:8" x14ac:dyDescent="0.25">
      <c r="A235" s="40"/>
      <c r="B235" s="188"/>
      <c r="C235" s="40"/>
      <c r="D235" s="40"/>
      <c r="E235" s="40"/>
      <c r="F235" s="241"/>
      <c r="G235" s="40"/>
      <c r="H235" s="40"/>
    </row>
    <row r="236" spans="1:8" x14ac:dyDescent="0.3">
      <c r="A236" s="144">
        <v>77</v>
      </c>
      <c r="B236" s="145" t="s">
        <v>5550</v>
      </c>
      <c r="C236" s="146" t="s">
        <v>78</v>
      </c>
      <c r="D236" s="147" t="s">
        <v>80</v>
      </c>
      <c r="E236" s="148" t="s">
        <v>5551</v>
      </c>
      <c r="F236" s="242" t="s">
        <v>5552</v>
      </c>
      <c r="G236" s="149"/>
      <c r="H236" s="150"/>
    </row>
    <row r="237" spans="1:8" x14ac:dyDescent="0.3">
      <c r="A237" s="151"/>
      <c r="B237" s="152"/>
      <c r="C237" s="153"/>
      <c r="D237" s="154"/>
      <c r="E237" s="155"/>
      <c r="F237" s="243"/>
      <c r="G237" s="156" t="s">
        <v>5555</v>
      </c>
      <c r="H237" s="157" t="s">
        <v>5555</v>
      </c>
    </row>
    <row r="238" spans="1:8" x14ac:dyDescent="0.3">
      <c r="A238" s="158"/>
      <c r="B238" s="159" t="s">
        <v>270</v>
      </c>
      <c r="C238" s="160" t="s">
        <v>673</v>
      </c>
      <c r="D238" s="189" t="s">
        <v>674</v>
      </c>
      <c r="E238" s="162" t="s">
        <v>101</v>
      </c>
      <c r="F238" s="244"/>
      <c r="G238" s="185"/>
      <c r="H238" s="165">
        <f>SUM(H241,H244)</f>
        <v>239.47</v>
      </c>
    </row>
    <row r="239" spans="1:8" x14ac:dyDescent="0.3">
      <c r="A239" s="166"/>
      <c r="B239" s="167" t="s">
        <v>5557</v>
      </c>
      <c r="C239" s="168">
        <v>8</v>
      </c>
      <c r="D239" s="169" t="s">
        <v>5567</v>
      </c>
      <c r="E239" s="170" t="s">
        <v>33</v>
      </c>
      <c r="F239" s="239">
        <v>0.4</v>
      </c>
      <c r="G239" s="48">
        <v>12.28</v>
      </c>
      <c r="H239" s="171">
        <f>TRUNC(G239*F239,2)</f>
        <v>4.91</v>
      </c>
    </row>
    <row r="240" spans="1:8" x14ac:dyDescent="0.3">
      <c r="A240" s="166"/>
      <c r="B240" s="167" t="s">
        <v>5557</v>
      </c>
      <c r="C240" s="168">
        <v>11</v>
      </c>
      <c r="D240" s="169" t="s">
        <v>5568</v>
      </c>
      <c r="E240" s="170" t="s">
        <v>33</v>
      </c>
      <c r="F240" s="239">
        <v>0.4</v>
      </c>
      <c r="G240" s="48">
        <v>17.36</v>
      </c>
      <c r="H240" s="171">
        <f>TRUNC(G240*F240,2)</f>
        <v>6.94</v>
      </c>
    </row>
    <row r="241" spans="1:9" x14ac:dyDescent="0.3">
      <c r="A241" s="166"/>
      <c r="B241" s="172" t="s">
        <v>5560</v>
      </c>
      <c r="C241" s="173"/>
      <c r="D241" s="173"/>
      <c r="E241" s="173"/>
      <c r="F241" s="240"/>
      <c r="G241" s="174"/>
      <c r="H241" s="176">
        <f>SUM(H239:H240)</f>
        <v>11.850000000000001</v>
      </c>
    </row>
    <row r="242" spans="1:9" x14ac:dyDescent="0.3">
      <c r="A242" s="166"/>
      <c r="B242" s="167" t="s">
        <v>5557</v>
      </c>
      <c r="C242" s="190" t="s">
        <v>5585</v>
      </c>
      <c r="D242" s="169" t="s">
        <v>5586</v>
      </c>
      <c r="E242" s="170" t="s">
        <v>5587</v>
      </c>
      <c r="F242" s="239">
        <v>2.4</v>
      </c>
      <c r="G242" s="48">
        <v>0.38</v>
      </c>
      <c r="H242" s="171">
        <f>TRUNC(G242*F242,2)</f>
        <v>0.91</v>
      </c>
    </row>
    <row r="243" spans="1:9" x14ac:dyDescent="0.3">
      <c r="A243" s="166"/>
      <c r="B243" s="167" t="s">
        <v>5561</v>
      </c>
      <c r="C243" s="186">
        <v>12427</v>
      </c>
      <c r="D243" s="169" t="s">
        <v>5632</v>
      </c>
      <c r="E243" s="170" t="s">
        <v>101</v>
      </c>
      <c r="F243" s="239">
        <v>1</v>
      </c>
      <c r="G243" s="48">
        <v>226.71</v>
      </c>
      <c r="H243" s="171">
        <f>TRUNC(G243*F243,2)</f>
        <v>226.71</v>
      </c>
    </row>
    <row r="244" spans="1:9" x14ac:dyDescent="0.3">
      <c r="A244" s="166"/>
      <c r="B244" s="172" t="s">
        <v>5565</v>
      </c>
      <c r="C244" s="173"/>
      <c r="D244" s="173"/>
      <c r="E244" s="173"/>
      <c r="F244" s="240"/>
      <c r="G244" s="174"/>
      <c r="H244" s="176">
        <f>SUM(H242:H243)</f>
        <v>227.62</v>
      </c>
    </row>
    <row r="245" spans="1:9" x14ac:dyDescent="0.25">
      <c r="A245" s="40"/>
      <c r="B245" s="188"/>
      <c r="C245" s="40"/>
      <c r="D245" s="40"/>
      <c r="E245" s="40"/>
      <c r="F245" s="241"/>
      <c r="G245" s="40"/>
      <c r="H245" s="40"/>
    </row>
    <row r="246" spans="1:9" x14ac:dyDescent="0.3">
      <c r="A246" s="144">
        <v>81</v>
      </c>
      <c r="B246" s="145" t="s">
        <v>5550</v>
      </c>
      <c r="C246" s="146" t="s">
        <v>78</v>
      </c>
      <c r="D246" s="147" t="s">
        <v>80</v>
      </c>
      <c r="E246" s="148" t="s">
        <v>5551</v>
      </c>
      <c r="F246" s="242" t="s">
        <v>5552</v>
      </c>
      <c r="G246" s="149"/>
      <c r="H246" s="150"/>
    </row>
    <row r="247" spans="1:9" x14ac:dyDescent="0.3">
      <c r="A247" s="151"/>
      <c r="B247" s="152"/>
      <c r="C247" s="153"/>
      <c r="D247" s="154"/>
      <c r="E247" s="155"/>
      <c r="F247" s="243"/>
      <c r="G247" s="156" t="s">
        <v>5555</v>
      </c>
      <c r="H247" s="157" t="s">
        <v>5555</v>
      </c>
    </row>
    <row r="248" spans="1:9" ht="24" x14ac:dyDescent="0.3">
      <c r="A248" s="158"/>
      <c r="B248" s="159" t="s">
        <v>270</v>
      </c>
      <c r="C248" s="160" t="s">
        <v>297</v>
      </c>
      <c r="D248" s="161" t="s">
        <v>5633</v>
      </c>
      <c r="E248" s="162" t="s">
        <v>123</v>
      </c>
      <c r="F248" s="244"/>
      <c r="G248" s="185"/>
      <c r="H248" s="165">
        <f>SUM(H251,H254)</f>
        <v>9.61</v>
      </c>
    </row>
    <row r="249" spans="1:9" x14ac:dyDescent="0.3">
      <c r="A249" s="166"/>
      <c r="B249" s="167" t="s">
        <v>5557</v>
      </c>
      <c r="C249" s="168">
        <v>8</v>
      </c>
      <c r="D249" s="169" t="s">
        <v>5567</v>
      </c>
      <c r="E249" s="170" t="s">
        <v>33</v>
      </c>
      <c r="F249" s="239">
        <v>0.2</v>
      </c>
      <c r="G249" s="48">
        <v>12.28</v>
      </c>
      <c r="H249" s="171">
        <f>TRUNC(G249*F249,2)</f>
        <v>2.4500000000000002</v>
      </c>
    </row>
    <row r="250" spans="1:9" x14ac:dyDescent="0.3">
      <c r="A250" s="166"/>
      <c r="B250" s="167" t="s">
        <v>5557</v>
      </c>
      <c r="C250" s="168">
        <v>12</v>
      </c>
      <c r="D250" s="169" t="s">
        <v>5613</v>
      </c>
      <c r="E250" s="170" t="s">
        <v>33</v>
      </c>
      <c r="F250" s="239">
        <v>0.2</v>
      </c>
      <c r="G250" s="48">
        <v>17.36</v>
      </c>
      <c r="H250" s="171">
        <f>TRUNC(G250*F250,2)</f>
        <v>3.47</v>
      </c>
    </row>
    <row r="251" spans="1:9" x14ac:dyDescent="0.3">
      <c r="A251" s="166"/>
      <c r="B251" s="172" t="s">
        <v>5560</v>
      </c>
      <c r="C251" s="173"/>
      <c r="D251" s="173"/>
      <c r="E251" s="173"/>
      <c r="F251" s="240"/>
      <c r="G251" s="174"/>
      <c r="H251" s="176">
        <f>SUM(H249:H250)</f>
        <v>5.92</v>
      </c>
    </row>
    <row r="252" spans="1:9" x14ac:dyDescent="0.3">
      <c r="A252" s="166"/>
      <c r="B252" s="167" t="s">
        <v>5561</v>
      </c>
      <c r="C252" s="168">
        <v>406</v>
      </c>
      <c r="D252" s="169" t="s">
        <v>5634</v>
      </c>
      <c r="E252" s="170" t="s">
        <v>101</v>
      </c>
      <c r="F252" s="239">
        <v>5.57E-2</v>
      </c>
      <c r="G252" s="48">
        <v>47.58</v>
      </c>
      <c r="H252" s="171">
        <f>TRUNC(G252*F252,2)</f>
        <v>2.65</v>
      </c>
    </row>
    <row r="253" spans="1:9" x14ac:dyDescent="0.3">
      <c r="A253" s="166"/>
      <c r="B253" s="167" t="s">
        <v>5619</v>
      </c>
      <c r="C253" s="190" t="s">
        <v>5635</v>
      </c>
      <c r="D253" s="169" t="s">
        <v>5636</v>
      </c>
      <c r="E253" s="170" t="s">
        <v>101</v>
      </c>
      <c r="F253" s="239">
        <v>1</v>
      </c>
      <c r="G253" s="48">
        <v>1.04</v>
      </c>
      <c r="H253" s="171">
        <f>TRUNC(G253*F253,2)</f>
        <v>1.04</v>
      </c>
    </row>
    <row r="254" spans="1:9" x14ac:dyDescent="0.3">
      <c r="A254" s="166"/>
      <c r="B254" s="172" t="s">
        <v>5565</v>
      </c>
      <c r="C254" s="173"/>
      <c r="D254" s="173"/>
      <c r="E254" s="173"/>
      <c r="F254" s="240"/>
      <c r="G254" s="174"/>
      <c r="H254" s="176">
        <f>SUM(H252:H253)</f>
        <v>3.69</v>
      </c>
      <c r="I254" s="245"/>
    </row>
    <row r="255" spans="1:9" x14ac:dyDescent="0.25">
      <c r="A255" s="40"/>
      <c r="B255" s="188"/>
      <c r="C255" s="40"/>
      <c r="D255" s="40"/>
      <c r="E255" s="40"/>
      <c r="F255" s="241"/>
      <c r="G255" s="40"/>
      <c r="H255" s="40"/>
    </row>
    <row r="256" spans="1:9" x14ac:dyDescent="0.3">
      <c r="A256" s="144">
        <v>83</v>
      </c>
      <c r="B256" s="145" t="s">
        <v>5550</v>
      </c>
      <c r="C256" s="146" t="s">
        <v>78</v>
      </c>
      <c r="D256" s="147" t="s">
        <v>80</v>
      </c>
      <c r="E256" s="148" t="s">
        <v>5551</v>
      </c>
      <c r="F256" s="242" t="s">
        <v>5552</v>
      </c>
      <c r="G256" s="149"/>
      <c r="H256" s="150"/>
    </row>
    <row r="257" spans="1:8" x14ac:dyDescent="0.3">
      <c r="A257" s="151"/>
      <c r="B257" s="152"/>
      <c r="C257" s="153"/>
      <c r="D257" s="154"/>
      <c r="E257" s="155"/>
      <c r="F257" s="243"/>
      <c r="G257" s="156" t="s">
        <v>5555</v>
      </c>
      <c r="H257" s="157" t="s">
        <v>5555</v>
      </c>
    </row>
    <row r="258" spans="1:8" x14ac:dyDescent="0.3">
      <c r="A258" s="158"/>
      <c r="B258" s="159" t="s">
        <v>270</v>
      </c>
      <c r="C258" s="160" t="s">
        <v>746</v>
      </c>
      <c r="D258" s="189" t="s">
        <v>747</v>
      </c>
      <c r="E258" s="162" t="s">
        <v>123</v>
      </c>
      <c r="F258" s="244"/>
      <c r="G258" s="185"/>
      <c r="H258" s="165">
        <f>SUM(H261,H274)</f>
        <v>164.20999999999998</v>
      </c>
    </row>
    <row r="259" spans="1:8" x14ac:dyDescent="0.3">
      <c r="A259" s="166"/>
      <c r="B259" s="167" t="s">
        <v>5557</v>
      </c>
      <c r="C259" s="168">
        <v>25</v>
      </c>
      <c r="D259" s="169" t="s">
        <v>5637</v>
      </c>
      <c r="E259" s="170" t="s">
        <v>33</v>
      </c>
      <c r="F259" s="239">
        <v>1</v>
      </c>
      <c r="G259" s="48">
        <v>17.63</v>
      </c>
      <c r="H259" s="171">
        <f>TRUNC(G259*F259,2)</f>
        <v>17.63</v>
      </c>
    </row>
    <row r="260" spans="1:8" x14ac:dyDescent="0.3">
      <c r="A260" s="166"/>
      <c r="B260" s="167" t="s">
        <v>5557</v>
      </c>
      <c r="C260" s="168">
        <v>8</v>
      </c>
      <c r="D260" s="169" t="s">
        <v>5567</v>
      </c>
      <c r="E260" s="170" t="s">
        <v>33</v>
      </c>
      <c r="F260" s="239">
        <v>1</v>
      </c>
      <c r="G260" s="48">
        <v>12.28</v>
      </c>
      <c r="H260" s="171">
        <f>TRUNC(G260*F260,2)</f>
        <v>12.28</v>
      </c>
    </row>
    <row r="261" spans="1:8" x14ac:dyDescent="0.3">
      <c r="A261" s="166"/>
      <c r="B261" s="172" t="s">
        <v>5560</v>
      </c>
      <c r="C261" s="173"/>
      <c r="D261" s="173"/>
      <c r="E261" s="173"/>
      <c r="F261" s="240"/>
      <c r="G261" s="174"/>
      <c r="H261" s="176">
        <f>SUM(H259:H260)</f>
        <v>29.909999999999997</v>
      </c>
    </row>
    <row r="262" spans="1:8" x14ac:dyDescent="0.3">
      <c r="A262" s="166"/>
      <c r="B262" s="167" t="s">
        <v>5557</v>
      </c>
      <c r="C262" s="186">
        <v>2376</v>
      </c>
      <c r="D262" s="169" t="s">
        <v>5638</v>
      </c>
      <c r="E262" s="170" t="s">
        <v>5564</v>
      </c>
      <c r="F262" s="239">
        <v>8.2197999999999993</v>
      </c>
      <c r="G262" s="48">
        <v>9.1199999999999992</v>
      </c>
      <c r="H262" s="171">
        <f>TRUNC(G262*F262,2)</f>
        <v>74.959999999999994</v>
      </c>
    </row>
    <row r="263" spans="1:8" x14ac:dyDescent="0.3">
      <c r="A263" s="166"/>
      <c r="B263" s="167" t="s">
        <v>5557</v>
      </c>
      <c r="C263" s="186">
        <v>2504</v>
      </c>
      <c r="D263" s="169" t="s">
        <v>5639</v>
      </c>
      <c r="E263" s="170" t="s">
        <v>5564</v>
      </c>
      <c r="F263" s="239">
        <v>1.1000000000000001</v>
      </c>
      <c r="G263" s="48">
        <v>8.7200000000000006</v>
      </c>
      <c r="H263" s="171">
        <f>TRUNC(G263*F263,2)</f>
        <v>9.59</v>
      </c>
    </row>
    <row r="264" spans="1:8" x14ac:dyDescent="0.3">
      <c r="A264" s="166"/>
      <c r="B264" s="167" t="s">
        <v>5557</v>
      </c>
      <c r="C264" s="186">
        <v>2417</v>
      </c>
      <c r="D264" s="169" t="s">
        <v>5640</v>
      </c>
      <c r="E264" s="170" t="s">
        <v>5564</v>
      </c>
      <c r="F264" s="239">
        <v>0.2041</v>
      </c>
      <c r="G264" s="48">
        <v>27.99</v>
      </c>
      <c r="H264" s="171">
        <f>TRUNC(G264*F264,2)</f>
        <v>5.71</v>
      </c>
    </row>
    <row r="265" spans="1:8" x14ac:dyDescent="0.3">
      <c r="A265" s="166"/>
      <c r="B265" s="167" t="s">
        <v>5557</v>
      </c>
      <c r="C265" s="186">
        <v>2246</v>
      </c>
      <c r="D265" s="169" t="s">
        <v>5641</v>
      </c>
      <c r="E265" s="170" t="s">
        <v>5564</v>
      </c>
      <c r="F265" s="239">
        <v>0.11459999999999999</v>
      </c>
      <c r="G265" s="48">
        <v>21.6</v>
      </c>
      <c r="H265" s="171">
        <f>TRUNC(G265*F265,2)</f>
        <v>2.4700000000000002</v>
      </c>
    </row>
    <row r="266" spans="1:8" x14ac:dyDescent="0.3">
      <c r="A266" s="166"/>
      <c r="B266" s="167" t="s">
        <v>5557</v>
      </c>
      <c r="C266" s="186">
        <v>1672</v>
      </c>
      <c r="D266" s="169" t="s">
        <v>5642</v>
      </c>
      <c r="E266" s="170" t="s">
        <v>5573</v>
      </c>
      <c r="F266" s="239">
        <v>0.125</v>
      </c>
      <c r="G266" s="48">
        <v>2.3199999999999998</v>
      </c>
      <c r="H266" s="171">
        <f>TRUNC(G266*F266,2)</f>
        <v>0.28999999999999998</v>
      </c>
    </row>
    <row r="267" spans="1:8" x14ac:dyDescent="0.3">
      <c r="A267" s="166"/>
      <c r="B267" s="167" t="s">
        <v>5557</v>
      </c>
      <c r="C267" s="186">
        <v>1264</v>
      </c>
      <c r="D267" s="169" t="s">
        <v>5643</v>
      </c>
      <c r="E267" s="170" t="s">
        <v>5573</v>
      </c>
      <c r="F267" s="239">
        <v>2.5000000000000001E-2</v>
      </c>
      <c r="G267" s="48">
        <v>13.3</v>
      </c>
      <c r="H267" s="171">
        <f>TRUNC(G267*F267,2)</f>
        <v>0.33</v>
      </c>
    </row>
    <row r="268" spans="1:8" x14ac:dyDescent="0.3">
      <c r="A268" s="166"/>
      <c r="B268" s="167" t="s">
        <v>5557</v>
      </c>
      <c r="C268" s="186">
        <v>1334</v>
      </c>
      <c r="D268" s="169" t="s">
        <v>5644</v>
      </c>
      <c r="E268" s="170" t="s">
        <v>5573</v>
      </c>
      <c r="F268" s="239">
        <v>0.1865</v>
      </c>
      <c r="G268" s="48">
        <v>10.42</v>
      </c>
      <c r="H268" s="171">
        <f>TRUNC(G268*F268,2)</f>
        <v>1.94</v>
      </c>
    </row>
    <row r="269" spans="1:8" x14ac:dyDescent="0.3">
      <c r="A269" s="166"/>
      <c r="B269" s="167" t="s">
        <v>5557</v>
      </c>
      <c r="C269" s="186">
        <v>2904</v>
      </c>
      <c r="D269" s="169" t="s">
        <v>5645</v>
      </c>
      <c r="E269" s="170" t="s">
        <v>5573</v>
      </c>
      <c r="F269" s="239">
        <v>1</v>
      </c>
      <c r="G269" s="48">
        <v>12.91</v>
      </c>
      <c r="H269" s="171">
        <f>TRUNC(G269*F269,2)</f>
        <v>12.91</v>
      </c>
    </row>
    <row r="270" spans="1:8" x14ac:dyDescent="0.3">
      <c r="A270" s="166"/>
      <c r="B270" s="167" t="s">
        <v>5557</v>
      </c>
      <c r="C270" s="186">
        <v>2150</v>
      </c>
      <c r="D270" s="169" t="s">
        <v>5646</v>
      </c>
      <c r="E270" s="170" t="s">
        <v>5564</v>
      </c>
      <c r="F270" s="239">
        <v>0.43519999999999998</v>
      </c>
      <c r="G270" s="48">
        <v>8.11</v>
      </c>
      <c r="H270" s="171">
        <f>TRUNC(G270*F270,2)</f>
        <v>3.52</v>
      </c>
    </row>
    <row r="271" spans="1:8" x14ac:dyDescent="0.3">
      <c r="A271" s="166"/>
      <c r="B271" s="167" t="s">
        <v>5557</v>
      </c>
      <c r="C271" s="186">
        <v>2719</v>
      </c>
      <c r="D271" s="169" t="s">
        <v>5647</v>
      </c>
      <c r="E271" s="170" t="s">
        <v>5564</v>
      </c>
      <c r="F271" s="239">
        <v>1.1644000000000001</v>
      </c>
      <c r="G271" s="48">
        <v>8.2899999999999991</v>
      </c>
      <c r="H271" s="171">
        <f>TRUNC(G271*F271,2)</f>
        <v>9.65</v>
      </c>
    </row>
    <row r="272" spans="1:8" x14ac:dyDescent="0.3">
      <c r="A272" s="166"/>
      <c r="B272" s="167" t="s">
        <v>5557</v>
      </c>
      <c r="C272" s="186">
        <v>2436</v>
      </c>
      <c r="D272" s="169" t="s">
        <v>5648</v>
      </c>
      <c r="E272" s="170" t="s">
        <v>5564</v>
      </c>
      <c r="F272" s="239">
        <v>0.48149999999999998</v>
      </c>
      <c r="G272" s="48">
        <v>7.57</v>
      </c>
      <c r="H272" s="171">
        <f>TRUNC(G272*F272,2)</f>
        <v>3.64</v>
      </c>
    </row>
    <row r="273" spans="1:8" x14ac:dyDescent="0.3">
      <c r="A273" s="166"/>
      <c r="B273" s="167" t="s">
        <v>104</v>
      </c>
      <c r="C273" s="186">
        <v>261602</v>
      </c>
      <c r="D273" s="169" t="s">
        <v>730</v>
      </c>
      <c r="E273" s="170" t="s">
        <v>5605</v>
      </c>
      <c r="F273" s="239">
        <v>0.44</v>
      </c>
      <c r="G273" s="48">
        <v>21.12</v>
      </c>
      <c r="H273" s="171">
        <f>TRUNC(G273*F273,2)</f>
        <v>9.2899999999999991</v>
      </c>
    </row>
    <row r="274" spans="1:8" x14ac:dyDescent="0.3">
      <c r="A274" s="166"/>
      <c r="B274" s="172" t="s">
        <v>5565</v>
      </c>
      <c r="C274" s="173"/>
      <c r="D274" s="173"/>
      <c r="E274" s="173"/>
      <c r="F274" s="240"/>
      <c r="G274" s="174"/>
      <c r="H274" s="176">
        <f>SUM(H262:H273)</f>
        <v>134.29999999999998</v>
      </c>
    </row>
    <row r="275" spans="1:8" x14ac:dyDescent="0.25">
      <c r="A275" s="40"/>
      <c r="B275" s="188"/>
      <c r="C275" s="40"/>
      <c r="D275" s="40"/>
      <c r="E275" s="40"/>
      <c r="F275" s="241"/>
      <c r="G275" s="40"/>
      <c r="H275" s="246"/>
    </row>
    <row r="276" spans="1:8" x14ac:dyDescent="0.3">
      <c r="A276" s="144">
        <v>84</v>
      </c>
      <c r="B276" s="145" t="s">
        <v>5550</v>
      </c>
      <c r="C276" s="146" t="s">
        <v>78</v>
      </c>
      <c r="D276" s="147" t="s">
        <v>80</v>
      </c>
      <c r="E276" s="148" t="s">
        <v>5551</v>
      </c>
      <c r="F276" s="242" t="s">
        <v>5552</v>
      </c>
      <c r="G276" s="149"/>
      <c r="H276" s="150"/>
    </row>
    <row r="277" spans="1:8" x14ac:dyDescent="0.3">
      <c r="A277" s="151"/>
      <c r="B277" s="152"/>
      <c r="C277" s="153"/>
      <c r="D277" s="154"/>
      <c r="E277" s="155"/>
      <c r="F277" s="243"/>
      <c r="G277" s="156" t="s">
        <v>5555</v>
      </c>
      <c r="H277" s="157" t="s">
        <v>5555</v>
      </c>
    </row>
    <row r="278" spans="1:8" ht="24" x14ac:dyDescent="0.3">
      <c r="A278" s="158"/>
      <c r="B278" s="159" t="s">
        <v>270</v>
      </c>
      <c r="C278" s="160" t="s">
        <v>2746</v>
      </c>
      <c r="D278" s="161" t="s">
        <v>5649</v>
      </c>
      <c r="E278" s="162" t="s">
        <v>123</v>
      </c>
      <c r="F278" s="244"/>
      <c r="G278" s="185"/>
      <c r="H278" s="165">
        <f>SUM(H281,H296)</f>
        <v>338.1</v>
      </c>
    </row>
    <row r="279" spans="1:8" x14ac:dyDescent="0.3">
      <c r="A279" s="166"/>
      <c r="B279" s="167" t="s">
        <v>5557</v>
      </c>
      <c r="C279" s="168">
        <v>25</v>
      </c>
      <c r="D279" s="169" t="s">
        <v>5637</v>
      </c>
      <c r="E279" s="170" t="s">
        <v>33</v>
      </c>
      <c r="F279" s="239">
        <v>1.1000000000000001</v>
      </c>
      <c r="G279" s="48">
        <v>17.63</v>
      </c>
      <c r="H279" s="171">
        <f>TRUNC(G279*F279,2)</f>
        <v>19.39</v>
      </c>
    </row>
    <row r="280" spans="1:8" x14ac:dyDescent="0.3">
      <c r="A280" s="166"/>
      <c r="B280" s="167" t="s">
        <v>5557</v>
      </c>
      <c r="C280" s="168">
        <v>8</v>
      </c>
      <c r="D280" s="169" t="s">
        <v>5567</v>
      </c>
      <c r="E280" s="170" t="s">
        <v>33</v>
      </c>
      <c r="F280" s="239">
        <v>1.1007857142857143</v>
      </c>
      <c r="G280" s="48">
        <v>12.28</v>
      </c>
      <c r="H280" s="171">
        <f>TRUNC(G280*F280,2)</f>
        <v>13.51</v>
      </c>
    </row>
    <row r="281" spans="1:8" x14ac:dyDescent="0.3">
      <c r="A281" s="166"/>
      <c r="B281" s="172" t="s">
        <v>5560</v>
      </c>
      <c r="C281" s="173"/>
      <c r="D281" s="173"/>
      <c r="E281" s="173"/>
      <c r="F281" s="240"/>
      <c r="G281" s="174"/>
      <c r="H281" s="176">
        <f>SUM(H279:H280)</f>
        <v>32.9</v>
      </c>
    </row>
    <row r="282" spans="1:8" x14ac:dyDescent="0.3">
      <c r="A282" s="166"/>
      <c r="B282" s="167" t="s">
        <v>5557</v>
      </c>
      <c r="C282" s="186">
        <v>2376</v>
      </c>
      <c r="D282" s="169" t="s">
        <v>5638</v>
      </c>
      <c r="E282" s="170" t="s">
        <v>5564</v>
      </c>
      <c r="F282" s="239">
        <v>7.7778</v>
      </c>
      <c r="G282" s="48">
        <v>9.1199999999999992</v>
      </c>
      <c r="H282" s="171">
        <f>TRUNC(G282*F282,2)</f>
        <v>70.930000000000007</v>
      </c>
    </row>
    <row r="283" spans="1:8" x14ac:dyDescent="0.3">
      <c r="A283" s="166"/>
      <c r="B283" s="167" t="s">
        <v>5557</v>
      </c>
      <c r="C283" s="186">
        <v>2504</v>
      </c>
      <c r="D283" s="169" t="s">
        <v>5639</v>
      </c>
      <c r="E283" s="170" t="s">
        <v>5564</v>
      </c>
      <c r="F283" s="239">
        <v>4.6319999999999997</v>
      </c>
      <c r="G283" s="48">
        <v>8.7200000000000006</v>
      </c>
      <c r="H283" s="171">
        <f>TRUNC(G283*F283,2)</f>
        <v>40.39</v>
      </c>
    </row>
    <row r="284" spans="1:8" x14ac:dyDescent="0.3">
      <c r="A284" s="166"/>
      <c r="B284" s="167" t="s">
        <v>5557</v>
      </c>
      <c r="C284" s="186">
        <v>2377</v>
      </c>
      <c r="D284" s="169" t="s">
        <v>5650</v>
      </c>
      <c r="E284" s="170" t="s">
        <v>5564</v>
      </c>
      <c r="F284" s="239">
        <v>6.3419999999999996</v>
      </c>
      <c r="G284" s="48">
        <v>11.1</v>
      </c>
      <c r="H284" s="171">
        <f>TRUNC(G284*F284,2)</f>
        <v>70.39</v>
      </c>
    </row>
    <row r="285" spans="1:8" x14ac:dyDescent="0.3">
      <c r="A285" s="166"/>
      <c r="B285" s="167" t="s">
        <v>5557</v>
      </c>
      <c r="C285" s="186">
        <v>2421</v>
      </c>
      <c r="D285" s="169" t="s">
        <v>5651</v>
      </c>
      <c r="E285" s="170" t="s">
        <v>5564</v>
      </c>
      <c r="F285" s="239">
        <v>1.4862</v>
      </c>
      <c r="G285" s="48">
        <v>9.0399999999999991</v>
      </c>
      <c r="H285" s="171">
        <f>TRUNC(G285*F285,2)</f>
        <v>13.43</v>
      </c>
    </row>
    <row r="286" spans="1:8" x14ac:dyDescent="0.3">
      <c r="A286" s="166"/>
      <c r="B286" s="167" t="s">
        <v>5557</v>
      </c>
      <c r="C286" s="186">
        <v>2417</v>
      </c>
      <c r="D286" s="169" t="s">
        <v>5640</v>
      </c>
      <c r="E286" s="170" t="s">
        <v>5564</v>
      </c>
      <c r="F286" s="239">
        <v>0.2041</v>
      </c>
      <c r="G286" s="48">
        <v>27.99</v>
      </c>
      <c r="H286" s="171">
        <f>TRUNC(G286*F286,2)</f>
        <v>5.71</v>
      </c>
    </row>
    <row r="287" spans="1:8" x14ac:dyDescent="0.3">
      <c r="A287" s="166"/>
      <c r="B287" s="167" t="s">
        <v>5557</v>
      </c>
      <c r="C287" s="186">
        <v>2246</v>
      </c>
      <c r="D287" s="169" t="s">
        <v>5641</v>
      </c>
      <c r="E287" s="170" t="s">
        <v>5564</v>
      </c>
      <c r="F287" s="239">
        <v>0.11459999999999999</v>
      </c>
      <c r="G287" s="48">
        <v>21.6</v>
      </c>
      <c r="H287" s="171">
        <f>TRUNC(G287*F287,2)</f>
        <v>2.4700000000000002</v>
      </c>
    </row>
    <row r="288" spans="1:8" x14ac:dyDescent="0.3">
      <c r="A288" s="166"/>
      <c r="B288" s="167" t="s">
        <v>5557</v>
      </c>
      <c r="C288" s="186">
        <v>1672</v>
      </c>
      <c r="D288" s="169" t="s">
        <v>5642</v>
      </c>
      <c r="E288" s="170" t="s">
        <v>5573</v>
      </c>
      <c r="F288" s="239">
        <v>0.25509999999999999</v>
      </c>
      <c r="G288" s="48">
        <v>2.3199999999999998</v>
      </c>
      <c r="H288" s="171">
        <f>TRUNC(G288*F288,2)</f>
        <v>0.59</v>
      </c>
    </row>
    <row r="289" spans="1:8" x14ac:dyDescent="0.3">
      <c r="A289" s="166"/>
      <c r="B289" s="167" t="s">
        <v>5557</v>
      </c>
      <c r="C289" s="186">
        <v>1264</v>
      </c>
      <c r="D289" s="169" t="s">
        <v>5643</v>
      </c>
      <c r="E289" s="170" t="s">
        <v>5573</v>
      </c>
      <c r="F289" s="239">
        <v>5.0999999999999997E-2</v>
      </c>
      <c r="G289" s="48">
        <v>13.3</v>
      </c>
      <c r="H289" s="171">
        <f>TRUNC(G289*F289,2)</f>
        <v>0.67</v>
      </c>
    </row>
    <row r="290" spans="1:8" x14ac:dyDescent="0.3">
      <c r="A290" s="166"/>
      <c r="B290" s="167" t="s">
        <v>5557</v>
      </c>
      <c r="C290" s="186">
        <v>1334</v>
      </c>
      <c r="D290" s="169" t="s">
        <v>5644</v>
      </c>
      <c r="E290" s="170" t="s">
        <v>5573</v>
      </c>
      <c r="F290" s="239">
        <v>0.373</v>
      </c>
      <c r="G290" s="48">
        <v>10.42</v>
      </c>
      <c r="H290" s="171">
        <f>TRUNC(G290*F290,2)</f>
        <v>3.88</v>
      </c>
    </row>
    <row r="291" spans="1:8" x14ac:dyDescent="0.3">
      <c r="A291" s="166"/>
      <c r="B291" s="167" t="s">
        <v>5557</v>
      </c>
      <c r="C291" s="186">
        <v>2908</v>
      </c>
      <c r="D291" s="169" t="s">
        <v>5645</v>
      </c>
      <c r="E291" s="170" t="s">
        <v>5573</v>
      </c>
      <c r="F291" s="239">
        <v>1</v>
      </c>
      <c r="G291" s="48">
        <v>64.77</v>
      </c>
      <c r="H291" s="171">
        <f>TRUNC(G291*F291,2)</f>
        <v>64.77</v>
      </c>
    </row>
    <row r="292" spans="1:8" x14ac:dyDescent="0.3">
      <c r="A292" s="166"/>
      <c r="B292" s="167" t="s">
        <v>5557</v>
      </c>
      <c r="C292" s="186">
        <v>2150</v>
      </c>
      <c r="D292" s="169" t="s">
        <v>5646</v>
      </c>
      <c r="E292" s="170" t="s">
        <v>5564</v>
      </c>
      <c r="F292" s="239">
        <v>0.43519999999999998</v>
      </c>
      <c r="G292" s="48">
        <v>8.11</v>
      </c>
      <c r="H292" s="171">
        <f>TRUNC(G292*F292,2)</f>
        <v>3.52</v>
      </c>
    </row>
    <row r="293" spans="1:8" x14ac:dyDescent="0.3">
      <c r="A293" s="166"/>
      <c r="B293" s="167" t="s">
        <v>5557</v>
      </c>
      <c r="C293" s="186">
        <v>2719</v>
      </c>
      <c r="D293" s="169" t="s">
        <v>5647</v>
      </c>
      <c r="E293" s="170" t="s">
        <v>5564</v>
      </c>
      <c r="F293" s="239">
        <v>1.0980000000000001</v>
      </c>
      <c r="G293" s="48">
        <v>8.2899999999999991</v>
      </c>
      <c r="H293" s="171">
        <f>TRUNC(G293*F293,2)</f>
        <v>9.1</v>
      </c>
    </row>
    <row r="294" spans="1:8" x14ac:dyDescent="0.3">
      <c r="A294" s="166"/>
      <c r="B294" s="167" t="s">
        <v>5557</v>
      </c>
      <c r="C294" s="186">
        <v>2436</v>
      </c>
      <c r="D294" s="169" t="s">
        <v>5648</v>
      </c>
      <c r="E294" s="170" t="s">
        <v>5564</v>
      </c>
      <c r="F294" s="239">
        <v>0.38129999999999997</v>
      </c>
      <c r="G294" s="48">
        <v>7.57</v>
      </c>
      <c r="H294" s="171">
        <f>TRUNC(G294*F294,2)</f>
        <v>2.88</v>
      </c>
    </row>
    <row r="295" spans="1:8" x14ac:dyDescent="0.3">
      <c r="A295" s="166"/>
      <c r="B295" s="167" t="s">
        <v>104</v>
      </c>
      <c r="C295" s="186">
        <v>261602</v>
      </c>
      <c r="D295" s="169" t="s">
        <v>730</v>
      </c>
      <c r="E295" s="170" t="s">
        <v>5605</v>
      </c>
      <c r="F295" s="239">
        <v>0.78</v>
      </c>
      <c r="G295" s="48">
        <v>21.12</v>
      </c>
      <c r="H295" s="171">
        <f>TRUNC(G295*F295,2)</f>
        <v>16.47</v>
      </c>
    </row>
    <row r="296" spans="1:8" x14ac:dyDescent="0.3">
      <c r="A296" s="166"/>
      <c r="B296" s="172" t="s">
        <v>5565</v>
      </c>
      <c r="C296" s="173"/>
      <c r="D296" s="173"/>
      <c r="E296" s="173"/>
      <c r="F296" s="240"/>
      <c r="G296" s="174"/>
      <c r="H296" s="176">
        <f>SUM(H282:H295)</f>
        <v>305.20000000000005</v>
      </c>
    </row>
    <row r="297" spans="1:8" x14ac:dyDescent="0.25">
      <c r="A297" s="40"/>
      <c r="B297" s="188"/>
      <c r="C297" s="40"/>
      <c r="D297" s="40"/>
      <c r="E297" s="40"/>
      <c r="F297" s="241"/>
      <c r="G297" s="40"/>
      <c r="H297" s="40"/>
    </row>
    <row r="298" spans="1:8" x14ac:dyDescent="0.3">
      <c r="A298" s="144">
        <v>87</v>
      </c>
      <c r="B298" s="145" t="s">
        <v>5550</v>
      </c>
      <c r="C298" s="147" t="s">
        <v>78</v>
      </c>
      <c r="D298" s="147" t="s">
        <v>80</v>
      </c>
      <c r="E298" s="147" t="s">
        <v>5551</v>
      </c>
      <c r="F298" s="247" t="s">
        <v>5552</v>
      </c>
      <c r="G298" s="149"/>
      <c r="H298" s="150"/>
    </row>
    <row r="299" spans="1:8" x14ac:dyDescent="0.25">
      <c r="A299" s="193"/>
      <c r="B299" s="194"/>
      <c r="C299" s="195"/>
      <c r="D299" s="195"/>
      <c r="E299" s="195"/>
      <c r="F299" s="248"/>
      <c r="G299" s="156" t="s">
        <v>5555</v>
      </c>
      <c r="H299" s="157" t="s">
        <v>5555</v>
      </c>
    </row>
    <row r="300" spans="1:8" ht="24" x14ac:dyDescent="0.3">
      <c r="A300" s="158"/>
      <c r="B300" s="159" t="s">
        <v>270</v>
      </c>
      <c r="C300" s="160" t="s">
        <v>665</v>
      </c>
      <c r="D300" s="161" t="s">
        <v>5652</v>
      </c>
      <c r="E300" s="162" t="s">
        <v>101</v>
      </c>
      <c r="F300" s="244"/>
      <c r="G300" s="185"/>
      <c r="H300" s="165">
        <f>SUM(H303,H306)</f>
        <v>228.61999999999998</v>
      </c>
    </row>
    <row r="301" spans="1:8" x14ac:dyDescent="0.3">
      <c r="A301" s="166"/>
      <c r="B301" s="167" t="s">
        <v>5557</v>
      </c>
      <c r="C301" s="168">
        <v>8</v>
      </c>
      <c r="D301" s="169" t="s">
        <v>5567</v>
      </c>
      <c r="E301" s="170" t="s">
        <v>33</v>
      </c>
      <c r="F301" s="239">
        <v>1.1499999999999999</v>
      </c>
      <c r="G301" s="48">
        <v>12.28</v>
      </c>
      <c r="H301" s="171">
        <f>TRUNC(G301*F301,2)</f>
        <v>14.12</v>
      </c>
    </row>
    <row r="302" spans="1:8" x14ac:dyDescent="0.3">
      <c r="A302" s="166"/>
      <c r="B302" s="167" t="s">
        <v>5557</v>
      </c>
      <c r="C302" s="168">
        <v>11</v>
      </c>
      <c r="D302" s="169" t="s">
        <v>5568</v>
      </c>
      <c r="E302" s="170" t="s">
        <v>33</v>
      </c>
      <c r="F302" s="239">
        <v>1.1511500000000001</v>
      </c>
      <c r="G302" s="48">
        <v>17.36</v>
      </c>
      <c r="H302" s="171">
        <f>TRUNC(G302*F302,2)</f>
        <v>19.98</v>
      </c>
    </row>
    <row r="303" spans="1:8" x14ac:dyDescent="0.3">
      <c r="A303" s="166"/>
      <c r="B303" s="172" t="s">
        <v>5560</v>
      </c>
      <c r="C303" s="173"/>
      <c r="D303" s="173"/>
      <c r="E303" s="173"/>
      <c r="F303" s="240"/>
      <c r="G303" s="174"/>
      <c r="H303" s="176">
        <f>SUM(H301:H302)</f>
        <v>34.1</v>
      </c>
    </row>
    <row r="304" spans="1:8" x14ac:dyDescent="0.3">
      <c r="A304" s="166"/>
      <c r="B304" s="167" t="s">
        <v>5557</v>
      </c>
      <c r="C304" s="190" t="s">
        <v>5585</v>
      </c>
      <c r="D304" s="169" t="s">
        <v>5586</v>
      </c>
      <c r="E304" s="170" t="s">
        <v>5587</v>
      </c>
      <c r="F304" s="239">
        <v>2.82</v>
      </c>
      <c r="G304" s="48">
        <v>0.38</v>
      </c>
      <c r="H304" s="171">
        <f>TRUNC(G304*F304,2)</f>
        <v>1.07</v>
      </c>
    </row>
    <row r="305" spans="1:8" x14ac:dyDescent="0.3">
      <c r="A305" s="166"/>
      <c r="B305" s="167" t="s">
        <v>5619</v>
      </c>
      <c r="C305" s="190" t="s">
        <v>5653</v>
      </c>
      <c r="D305" s="169" t="s">
        <v>5654</v>
      </c>
      <c r="E305" s="170" t="s">
        <v>101</v>
      </c>
      <c r="F305" s="239">
        <v>1</v>
      </c>
      <c r="G305" s="48">
        <v>193.45</v>
      </c>
      <c r="H305" s="171">
        <f>TRUNC(G305*F305,2)</f>
        <v>193.45</v>
      </c>
    </row>
    <row r="306" spans="1:8" x14ac:dyDescent="0.3">
      <c r="A306" s="166"/>
      <c r="B306" s="172" t="s">
        <v>5565</v>
      </c>
      <c r="C306" s="173"/>
      <c r="D306" s="173"/>
      <c r="E306" s="173"/>
      <c r="F306" s="240"/>
      <c r="G306" s="174"/>
      <c r="H306" s="176">
        <f>SUM(H304:H305)</f>
        <v>194.51999999999998</v>
      </c>
    </row>
    <row r="307" spans="1:8" x14ac:dyDescent="0.25">
      <c r="A307" s="40"/>
      <c r="B307" s="188"/>
      <c r="C307" s="40"/>
      <c r="D307" s="40"/>
      <c r="E307" s="40"/>
      <c r="F307" s="241"/>
      <c r="G307" s="40"/>
      <c r="H307" s="40"/>
    </row>
    <row r="308" spans="1:8" x14ac:dyDescent="0.3">
      <c r="A308" s="144">
        <v>89</v>
      </c>
      <c r="B308" s="145" t="s">
        <v>5550</v>
      </c>
      <c r="C308" s="146" t="s">
        <v>78</v>
      </c>
      <c r="D308" s="147" t="s">
        <v>80</v>
      </c>
      <c r="E308" s="148" t="s">
        <v>5551</v>
      </c>
      <c r="F308" s="242" t="s">
        <v>5552</v>
      </c>
      <c r="G308" s="149"/>
      <c r="H308" s="150"/>
    </row>
    <row r="309" spans="1:8" x14ac:dyDescent="0.3">
      <c r="A309" s="151"/>
      <c r="B309" s="152"/>
      <c r="C309" s="153"/>
      <c r="D309" s="154"/>
      <c r="E309" s="155"/>
      <c r="F309" s="243"/>
      <c r="G309" s="156" t="s">
        <v>5555</v>
      </c>
      <c r="H309" s="157" t="s">
        <v>5555</v>
      </c>
    </row>
    <row r="310" spans="1:8" x14ac:dyDescent="0.3">
      <c r="A310" s="158"/>
      <c r="B310" s="159" t="s">
        <v>270</v>
      </c>
      <c r="C310" s="160" t="s">
        <v>567</v>
      </c>
      <c r="D310" s="189" t="s">
        <v>568</v>
      </c>
      <c r="E310" s="162" t="s">
        <v>101</v>
      </c>
      <c r="F310" s="244"/>
      <c r="G310" s="185"/>
      <c r="H310" s="165">
        <f>SUM(H313,H315)</f>
        <v>62.120000000000005</v>
      </c>
    </row>
    <row r="311" spans="1:8" x14ac:dyDescent="0.3">
      <c r="A311" s="166"/>
      <c r="B311" s="167" t="s">
        <v>5557</v>
      </c>
      <c r="C311" s="168">
        <v>8</v>
      </c>
      <c r="D311" s="169" t="s">
        <v>5567</v>
      </c>
      <c r="E311" s="170" t="s">
        <v>33</v>
      </c>
      <c r="F311" s="239">
        <v>0.35</v>
      </c>
      <c r="G311" s="48">
        <v>12.28</v>
      </c>
      <c r="H311" s="171">
        <f>TRUNC(G311*F311,2)</f>
        <v>4.29</v>
      </c>
    </row>
    <row r="312" spans="1:8" x14ac:dyDescent="0.3">
      <c r="A312" s="166"/>
      <c r="B312" s="167" t="s">
        <v>5557</v>
      </c>
      <c r="C312" s="168">
        <v>11</v>
      </c>
      <c r="D312" s="169" t="s">
        <v>5568</v>
      </c>
      <c r="E312" s="170" t="s">
        <v>33</v>
      </c>
      <c r="F312" s="239">
        <v>0.3505833333333333</v>
      </c>
      <c r="G312" s="48">
        <v>17.36</v>
      </c>
      <c r="H312" s="171">
        <f>TRUNC(G312*F312,2)</f>
        <v>6.08</v>
      </c>
    </row>
    <row r="313" spans="1:8" x14ac:dyDescent="0.3">
      <c r="A313" s="166"/>
      <c r="B313" s="172" t="s">
        <v>5560</v>
      </c>
      <c r="C313" s="173"/>
      <c r="D313" s="173"/>
      <c r="E313" s="173"/>
      <c r="F313" s="240"/>
      <c r="G313" s="174"/>
      <c r="H313" s="176">
        <f>SUM(H311:H312)</f>
        <v>10.370000000000001</v>
      </c>
    </row>
    <row r="314" spans="1:8" x14ac:dyDescent="0.3">
      <c r="A314" s="166"/>
      <c r="B314" s="167" t="s">
        <v>5619</v>
      </c>
      <c r="C314" s="190" t="s">
        <v>5655</v>
      </c>
      <c r="D314" s="169" t="s">
        <v>5656</v>
      </c>
      <c r="E314" s="170" t="s">
        <v>101</v>
      </c>
      <c r="F314" s="239">
        <v>1</v>
      </c>
      <c r="G314" s="48">
        <v>51.75</v>
      </c>
      <c r="H314" s="171">
        <f>TRUNC(G314*F314,2)</f>
        <v>51.75</v>
      </c>
    </row>
    <row r="315" spans="1:8" x14ac:dyDescent="0.3">
      <c r="A315" s="166"/>
      <c r="B315" s="172" t="s">
        <v>5565</v>
      </c>
      <c r="C315" s="173"/>
      <c r="D315" s="173"/>
      <c r="E315" s="173"/>
      <c r="F315" s="240"/>
      <c r="G315" s="174"/>
      <c r="H315" s="176">
        <f>SUM(H314)</f>
        <v>51.75</v>
      </c>
    </row>
    <row r="316" spans="1:8" x14ac:dyDescent="0.25">
      <c r="A316" s="40"/>
      <c r="B316" s="188"/>
      <c r="C316" s="40"/>
      <c r="D316" s="40"/>
      <c r="E316" s="40"/>
      <c r="F316" s="241"/>
      <c r="G316" s="40"/>
      <c r="H316" s="40"/>
    </row>
    <row r="317" spans="1:8" x14ac:dyDescent="0.3">
      <c r="A317" s="144">
        <v>90</v>
      </c>
      <c r="B317" s="145" t="s">
        <v>5550</v>
      </c>
      <c r="C317" s="146" t="s">
        <v>78</v>
      </c>
      <c r="D317" s="147" t="s">
        <v>80</v>
      </c>
      <c r="E317" s="148" t="s">
        <v>5551</v>
      </c>
      <c r="F317" s="242" t="s">
        <v>5552</v>
      </c>
      <c r="G317" s="149"/>
      <c r="H317" s="150"/>
    </row>
    <row r="318" spans="1:8" x14ac:dyDescent="0.3">
      <c r="A318" s="151"/>
      <c r="B318" s="152"/>
      <c r="C318" s="153"/>
      <c r="D318" s="154"/>
      <c r="E318" s="155"/>
      <c r="F318" s="243"/>
      <c r="G318" s="156" t="s">
        <v>5555</v>
      </c>
      <c r="H318" s="157" t="s">
        <v>5555</v>
      </c>
    </row>
    <row r="319" spans="1:8" ht="24" x14ac:dyDescent="0.3">
      <c r="A319" s="158"/>
      <c r="B319" s="159" t="s">
        <v>270</v>
      </c>
      <c r="C319" s="160" t="s">
        <v>3071</v>
      </c>
      <c r="D319" s="161" t="s">
        <v>5657</v>
      </c>
      <c r="E319" s="162" t="s">
        <v>101</v>
      </c>
      <c r="F319" s="244"/>
      <c r="G319" s="185"/>
      <c r="H319" s="165">
        <f>SUM(H322,H324)</f>
        <v>2704.5899999999997</v>
      </c>
    </row>
    <row r="320" spans="1:8" x14ac:dyDescent="0.3">
      <c r="A320" s="166"/>
      <c r="B320" s="167" t="s">
        <v>5557</v>
      </c>
      <c r="C320" s="168">
        <v>8</v>
      </c>
      <c r="D320" s="169" t="s">
        <v>5567</v>
      </c>
      <c r="E320" s="170" t="s">
        <v>33</v>
      </c>
      <c r="F320" s="239">
        <v>8</v>
      </c>
      <c r="G320" s="48">
        <v>12.28</v>
      </c>
      <c r="H320" s="171">
        <f>TRUNC(G320*F320,2)</f>
        <v>98.24</v>
      </c>
    </row>
    <row r="321" spans="1:8" x14ac:dyDescent="0.3">
      <c r="A321" s="166"/>
      <c r="B321" s="167" t="s">
        <v>5557</v>
      </c>
      <c r="C321" s="168">
        <v>11</v>
      </c>
      <c r="D321" s="169" t="s">
        <v>5568</v>
      </c>
      <c r="E321" s="170" t="s">
        <v>33</v>
      </c>
      <c r="F321" s="239">
        <v>8.0046376811594193</v>
      </c>
      <c r="G321" s="48">
        <v>17.36</v>
      </c>
      <c r="H321" s="171">
        <f>TRUNC(G321*F321,2)</f>
        <v>138.96</v>
      </c>
    </row>
    <row r="322" spans="1:8" x14ac:dyDescent="0.3">
      <c r="A322" s="166"/>
      <c r="B322" s="172" t="s">
        <v>5560</v>
      </c>
      <c r="C322" s="173"/>
      <c r="D322" s="173"/>
      <c r="E322" s="173"/>
      <c r="F322" s="240"/>
      <c r="G322" s="174"/>
      <c r="H322" s="176">
        <f>SUM(H320:H321)</f>
        <v>237.2</v>
      </c>
    </row>
    <row r="323" spans="1:8" ht="36" x14ac:dyDescent="0.3">
      <c r="A323" s="166"/>
      <c r="B323" s="177" t="s">
        <v>5561</v>
      </c>
      <c r="C323" s="196">
        <v>735</v>
      </c>
      <c r="D323" s="187" t="s">
        <v>5658</v>
      </c>
      <c r="E323" s="179" t="s">
        <v>101</v>
      </c>
      <c r="F323" s="239">
        <v>1</v>
      </c>
      <c r="G323" s="48">
        <v>2467.39</v>
      </c>
      <c r="H323" s="171">
        <f>TRUNC(G323*F323,2)</f>
        <v>2467.39</v>
      </c>
    </row>
    <row r="324" spans="1:8" x14ac:dyDescent="0.3">
      <c r="A324" s="166"/>
      <c r="B324" s="172" t="s">
        <v>5565</v>
      </c>
      <c r="C324" s="173"/>
      <c r="D324" s="173"/>
      <c r="E324" s="173"/>
      <c r="F324" s="240"/>
      <c r="G324" s="174"/>
      <c r="H324" s="176">
        <f>SUM(H323)</f>
        <v>2467.39</v>
      </c>
    </row>
    <row r="325" spans="1:8" x14ac:dyDescent="0.25">
      <c r="A325" s="40"/>
      <c r="B325" s="188"/>
      <c r="C325" s="40"/>
      <c r="D325" s="40"/>
      <c r="E325" s="40"/>
      <c r="F325" s="241"/>
      <c r="G325" s="40"/>
      <c r="H325" s="40"/>
    </row>
    <row r="326" spans="1:8" x14ac:dyDescent="0.3">
      <c r="A326" s="144">
        <v>92</v>
      </c>
      <c r="B326" s="145" t="s">
        <v>5550</v>
      </c>
      <c r="C326" s="146" t="s">
        <v>78</v>
      </c>
      <c r="D326" s="147" t="s">
        <v>80</v>
      </c>
      <c r="E326" s="148" t="s">
        <v>5551</v>
      </c>
      <c r="F326" s="242" t="s">
        <v>5552</v>
      </c>
      <c r="G326" s="149"/>
      <c r="H326" s="150"/>
    </row>
    <row r="327" spans="1:8" x14ac:dyDescent="0.3">
      <c r="A327" s="151"/>
      <c r="B327" s="152"/>
      <c r="C327" s="153"/>
      <c r="D327" s="154"/>
      <c r="E327" s="155"/>
      <c r="F327" s="243"/>
      <c r="G327" s="156" t="s">
        <v>5555</v>
      </c>
      <c r="H327" s="157" t="s">
        <v>5555</v>
      </c>
    </row>
    <row r="328" spans="1:8" ht="24" x14ac:dyDescent="0.3">
      <c r="A328" s="158"/>
      <c r="B328" s="159" t="s">
        <v>270</v>
      </c>
      <c r="C328" s="160" t="s">
        <v>3069</v>
      </c>
      <c r="D328" s="161" t="s">
        <v>5659</v>
      </c>
      <c r="E328" s="162" t="s">
        <v>101</v>
      </c>
      <c r="F328" s="244"/>
      <c r="G328" s="185"/>
      <c r="H328" s="165">
        <f>SUM(H331,H333)</f>
        <v>1643.0900000000001</v>
      </c>
    </row>
    <row r="329" spans="1:8" x14ac:dyDescent="0.3">
      <c r="A329" s="166"/>
      <c r="B329" s="167" t="s">
        <v>5557</v>
      </c>
      <c r="C329" s="168">
        <v>8</v>
      </c>
      <c r="D329" s="169" t="s">
        <v>5567</v>
      </c>
      <c r="E329" s="170" t="s">
        <v>33</v>
      </c>
      <c r="F329" s="239">
        <v>8</v>
      </c>
      <c r="G329" s="48">
        <v>12.28</v>
      </c>
      <c r="H329" s="171">
        <f>TRUNC(G329*F329,2)</f>
        <v>98.24</v>
      </c>
    </row>
    <row r="330" spans="1:8" x14ac:dyDescent="0.3">
      <c r="A330" s="166"/>
      <c r="B330" s="167" t="s">
        <v>5557</v>
      </c>
      <c r="C330" s="168">
        <v>12</v>
      </c>
      <c r="D330" s="169" t="s">
        <v>5613</v>
      </c>
      <c r="E330" s="170" t="s">
        <v>33</v>
      </c>
      <c r="F330" s="239">
        <v>8.0046376811594193</v>
      </c>
      <c r="G330" s="48">
        <v>17.36</v>
      </c>
      <c r="H330" s="171">
        <f>TRUNC(G330*F330,2)</f>
        <v>138.96</v>
      </c>
    </row>
    <row r="331" spans="1:8" x14ac:dyDescent="0.3">
      <c r="A331" s="166"/>
      <c r="B331" s="172" t="s">
        <v>5560</v>
      </c>
      <c r="C331" s="173"/>
      <c r="D331" s="173"/>
      <c r="E331" s="173"/>
      <c r="F331" s="240"/>
      <c r="G331" s="174"/>
      <c r="H331" s="176">
        <f>SUM(H329:H330)</f>
        <v>237.2</v>
      </c>
    </row>
    <row r="332" spans="1:8" ht="36" x14ac:dyDescent="0.3">
      <c r="A332" s="166"/>
      <c r="B332" s="177" t="s">
        <v>5561</v>
      </c>
      <c r="C332" s="196">
        <v>733</v>
      </c>
      <c r="D332" s="169" t="s">
        <v>5660</v>
      </c>
      <c r="E332" s="179" t="s">
        <v>101</v>
      </c>
      <c r="F332" s="239">
        <v>1</v>
      </c>
      <c r="G332" s="48">
        <v>1405.89</v>
      </c>
      <c r="H332" s="171">
        <f>TRUNC(G332*F332,2)</f>
        <v>1405.89</v>
      </c>
    </row>
    <row r="333" spans="1:8" x14ac:dyDescent="0.3">
      <c r="A333" s="166"/>
      <c r="B333" s="172" t="s">
        <v>5565</v>
      </c>
      <c r="C333" s="173"/>
      <c r="D333" s="173"/>
      <c r="E333" s="173"/>
      <c r="F333" s="240"/>
      <c r="G333" s="174"/>
      <c r="H333" s="176">
        <f>SUM(H332)</f>
        <v>1405.89</v>
      </c>
    </row>
    <row r="334" spans="1:8" x14ac:dyDescent="0.25">
      <c r="A334" s="40"/>
      <c r="B334" s="188"/>
      <c r="C334" s="40"/>
      <c r="D334" s="40"/>
      <c r="E334" s="40"/>
      <c r="F334" s="241"/>
      <c r="G334" s="40"/>
      <c r="H334" s="40"/>
    </row>
    <row r="335" spans="1:8" x14ac:dyDescent="0.3">
      <c r="A335" s="144">
        <v>94</v>
      </c>
      <c r="B335" s="145" t="s">
        <v>5550</v>
      </c>
      <c r="C335" s="146" t="s">
        <v>78</v>
      </c>
      <c r="D335" s="147" t="s">
        <v>80</v>
      </c>
      <c r="E335" s="148" t="s">
        <v>5551</v>
      </c>
      <c r="F335" s="242" t="s">
        <v>5552</v>
      </c>
      <c r="G335" s="149"/>
      <c r="H335" s="150"/>
    </row>
    <row r="336" spans="1:8" x14ac:dyDescent="0.3">
      <c r="A336" s="151"/>
      <c r="B336" s="152"/>
      <c r="C336" s="153"/>
      <c r="D336" s="154"/>
      <c r="E336" s="155"/>
      <c r="F336" s="243"/>
      <c r="G336" s="156" t="s">
        <v>5555</v>
      </c>
      <c r="H336" s="157" t="s">
        <v>5555</v>
      </c>
    </row>
    <row r="337" spans="1:8" ht="24" x14ac:dyDescent="0.3">
      <c r="A337" s="158"/>
      <c r="B337" s="159" t="s">
        <v>270</v>
      </c>
      <c r="C337" s="160" t="s">
        <v>3067</v>
      </c>
      <c r="D337" s="161" t="s">
        <v>5661</v>
      </c>
      <c r="E337" s="162" t="s">
        <v>123</v>
      </c>
      <c r="F337" s="244"/>
      <c r="G337" s="185"/>
      <c r="H337" s="165">
        <f>SUM(H340,H342)</f>
        <v>25.560000000000002</v>
      </c>
    </row>
    <row r="338" spans="1:8" x14ac:dyDescent="0.3">
      <c r="A338" s="166"/>
      <c r="B338" s="167" t="s">
        <v>5557</v>
      </c>
      <c r="C338" s="168">
        <v>8</v>
      </c>
      <c r="D338" s="169" t="s">
        <v>5567</v>
      </c>
      <c r="E338" s="170" t="s">
        <v>33</v>
      </c>
      <c r="F338" s="239">
        <v>0.4</v>
      </c>
      <c r="G338" s="48">
        <v>12.28</v>
      </c>
      <c r="H338" s="171">
        <f>TRUNC(G338*F338,2)</f>
        <v>4.91</v>
      </c>
    </row>
    <row r="339" spans="1:8" x14ac:dyDescent="0.3">
      <c r="A339" s="166"/>
      <c r="B339" s="167" t="s">
        <v>5557</v>
      </c>
      <c r="C339" s="168">
        <v>11</v>
      </c>
      <c r="D339" s="169" t="s">
        <v>5568</v>
      </c>
      <c r="E339" s="170" t="s">
        <v>33</v>
      </c>
      <c r="F339" s="239">
        <v>0.4</v>
      </c>
      <c r="G339" s="48">
        <v>17.36</v>
      </c>
      <c r="H339" s="171">
        <f>TRUNC(G339*F339,2)</f>
        <v>6.94</v>
      </c>
    </row>
    <row r="340" spans="1:8" x14ac:dyDescent="0.3">
      <c r="A340" s="166"/>
      <c r="B340" s="172" t="s">
        <v>5560</v>
      </c>
      <c r="C340" s="173"/>
      <c r="D340" s="173"/>
      <c r="E340" s="173"/>
      <c r="F340" s="240"/>
      <c r="G340" s="174"/>
      <c r="H340" s="176">
        <f>SUM(H338:H339)</f>
        <v>11.850000000000001</v>
      </c>
    </row>
    <row r="341" spans="1:8" x14ac:dyDescent="0.3">
      <c r="A341" s="166"/>
      <c r="B341" s="167" t="s">
        <v>5619</v>
      </c>
      <c r="C341" s="190" t="s">
        <v>5662</v>
      </c>
      <c r="D341" s="169" t="s">
        <v>5663</v>
      </c>
      <c r="E341" s="170" t="s">
        <v>123</v>
      </c>
      <c r="F341" s="239">
        <v>1</v>
      </c>
      <c r="G341" s="48">
        <v>13.71</v>
      </c>
      <c r="H341" s="171">
        <f>TRUNC(G341*F341,2)</f>
        <v>13.71</v>
      </c>
    </row>
    <row r="342" spans="1:8" x14ac:dyDescent="0.3">
      <c r="A342" s="166"/>
      <c r="B342" s="172" t="s">
        <v>5565</v>
      </c>
      <c r="C342" s="173"/>
      <c r="D342" s="173"/>
      <c r="E342" s="173"/>
      <c r="F342" s="240"/>
      <c r="G342" s="174"/>
      <c r="H342" s="176">
        <f>SUM(H341)</f>
        <v>13.71</v>
      </c>
    </row>
    <row r="343" spans="1:8" x14ac:dyDescent="0.25">
      <c r="A343" s="40"/>
      <c r="B343" s="188"/>
      <c r="C343" s="40"/>
      <c r="D343" s="40"/>
      <c r="E343" s="40"/>
      <c r="F343" s="241"/>
      <c r="G343" s="40"/>
      <c r="H343" s="40"/>
    </row>
    <row r="344" spans="1:8" x14ac:dyDescent="0.3">
      <c r="A344" s="144">
        <v>95</v>
      </c>
      <c r="B344" s="145" t="s">
        <v>5550</v>
      </c>
      <c r="C344" s="146" t="s">
        <v>78</v>
      </c>
      <c r="D344" s="147" t="s">
        <v>80</v>
      </c>
      <c r="E344" s="148" t="s">
        <v>5551</v>
      </c>
      <c r="F344" s="242" t="s">
        <v>5552</v>
      </c>
      <c r="G344" s="149"/>
      <c r="H344" s="150"/>
    </row>
    <row r="345" spans="1:8" x14ac:dyDescent="0.3">
      <c r="A345" s="151"/>
      <c r="B345" s="152"/>
      <c r="C345" s="153"/>
      <c r="D345" s="154"/>
      <c r="E345" s="155"/>
      <c r="F345" s="243"/>
      <c r="G345" s="156" t="s">
        <v>5555</v>
      </c>
      <c r="H345" s="157" t="s">
        <v>5555</v>
      </c>
    </row>
    <row r="346" spans="1:8" x14ac:dyDescent="0.3">
      <c r="A346" s="158"/>
      <c r="B346" s="159" t="s">
        <v>270</v>
      </c>
      <c r="C346" s="160" t="s">
        <v>3064</v>
      </c>
      <c r="D346" s="189" t="s">
        <v>3065</v>
      </c>
      <c r="E346" s="162" t="s">
        <v>101</v>
      </c>
      <c r="F346" s="244"/>
      <c r="G346" s="185"/>
      <c r="H346" s="165">
        <f>SUM(H349,H351)</f>
        <v>21.740000000000002</v>
      </c>
    </row>
    <row r="347" spans="1:8" x14ac:dyDescent="0.3">
      <c r="A347" s="166"/>
      <c r="B347" s="167" t="s">
        <v>5557</v>
      </c>
      <c r="C347" s="168">
        <v>8</v>
      </c>
      <c r="D347" s="169" t="s">
        <v>5567</v>
      </c>
      <c r="E347" s="170" t="s">
        <v>33</v>
      </c>
      <c r="F347" s="239">
        <v>0.25</v>
      </c>
      <c r="G347" s="48">
        <v>12.28</v>
      </c>
      <c r="H347" s="171">
        <f>TRUNC(G347*F347,2)</f>
        <v>3.07</v>
      </c>
    </row>
    <row r="348" spans="1:8" x14ac:dyDescent="0.3">
      <c r="A348" s="166"/>
      <c r="B348" s="167" t="s">
        <v>5557</v>
      </c>
      <c r="C348" s="168">
        <v>11</v>
      </c>
      <c r="D348" s="169" t="s">
        <v>5568</v>
      </c>
      <c r="E348" s="170" t="s">
        <v>33</v>
      </c>
      <c r="F348" s="239">
        <v>0.25</v>
      </c>
      <c r="G348" s="48">
        <v>17.36</v>
      </c>
      <c r="H348" s="171">
        <f>TRUNC(G348*F348,2)</f>
        <v>4.34</v>
      </c>
    </row>
    <row r="349" spans="1:8" x14ac:dyDescent="0.3">
      <c r="A349" s="166"/>
      <c r="B349" s="172" t="s">
        <v>5560</v>
      </c>
      <c r="C349" s="173"/>
      <c r="D349" s="173"/>
      <c r="E349" s="173"/>
      <c r="F349" s="240"/>
      <c r="G349" s="174"/>
      <c r="H349" s="176">
        <f>SUM(H347:H348)</f>
        <v>7.41</v>
      </c>
    </row>
    <row r="350" spans="1:8" x14ac:dyDescent="0.3">
      <c r="A350" s="166"/>
      <c r="B350" s="167" t="s">
        <v>5619</v>
      </c>
      <c r="C350" s="190" t="s">
        <v>5664</v>
      </c>
      <c r="D350" s="169" t="s">
        <v>5665</v>
      </c>
      <c r="E350" s="170" t="s">
        <v>101</v>
      </c>
      <c r="F350" s="239">
        <v>1</v>
      </c>
      <c r="G350" s="48">
        <v>14.33</v>
      </c>
      <c r="H350" s="171">
        <f>TRUNC(G350*F350,2)</f>
        <v>14.33</v>
      </c>
    </row>
    <row r="351" spans="1:8" x14ac:dyDescent="0.3">
      <c r="A351" s="166"/>
      <c r="B351" s="172" t="s">
        <v>5565</v>
      </c>
      <c r="C351" s="173"/>
      <c r="D351" s="173"/>
      <c r="E351" s="173"/>
      <c r="F351" s="240"/>
      <c r="G351" s="174"/>
      <c r="H351" s="176">
        <f>SUM(H350)</f>
        <v>14.33</v>
      </c>
    </row>
    <row r="352" spans="1:8" x14ac:dyDescent="0.25">
      <c r="A352" s="40"/>
      <c r="B352" s="188"/>
      <c r="C352" s="40"/>
      <c r="D352" s="40"/>
      <c r="E352" s="40"/>
      <c r="F352" s="241"/>
      <c r="G352" s="40"/>
      <c r="H352" s="40"/>
    </row>
    <row r="353" spans="1:8" x14ac:dyDescent="0.3">
      <c r="A353" s="197">
        <v>116</v>
      </c>
      <c r="B353" s="145" t="s">
        <v>5550</v>
      </c>
      <c r="C353" s="146" t="s">
        <v>78</v>
      </c>
      <c r="D353" s="147" t="s">
        <v>80</v>
      </c>
      <c r="E353" s="148" t="s">
        <v>5551</v>
      </c>
      <c r="F353" s="242" t="s">
        <v>5552</v>
      </c>
      <c r="G353" s="149"/>
      <c r="H353" s="150"/>
    </row>
    <row r="354" spans="1:8" x14ac:dyDescent="0.3">
      <c r="A354" s="198"/>
      <c r="B354" s="152"/>
      <c r="C354" s="153"/>
      <c r="D354" s="154"/>
      <c r="E354" s="155"/>
      <c r="F354" s="243"/>
      <c r="G354" s="156" t="s">
        <v>5555</v>
      </c>
      <c r="H354" s="157" t="s">
        <v>5555</v>
      </c>
    </row>
    <row r="355" spans="1:8" x14ac:dyDescent="0.3">
      <c r="A355" s="158"/>
      <c r="B355" s="159" t="s">
        <v>270</v>
      </c>
      <c r="C355" s="160" t="s">
        <v>294</v>
      </c>
      <c r="D355" s="189" t="s">
        <v>295</v>
      </c>
      <c r="E355" s="162" t="s">
        <v>123</v>
      </c>
      <c r="F355" s="244"/>
      <c r="G355" s="185"/>
      <c r="H355" s="165">
        <f>SUM(H358,H361)</f>
        <v>20.369999999999997</v>
      </c>
    </row>
    <row r="356" spans="1:8" x14ac:dyDescent="0.3">
      <c r="A356" s="166"/>
      <c r="B356" s="167" t="s">
        <v>5557</v>
      </c>
      <c r="C356" s="168">
        <v>8</v>
      </c>
      <c r="D356" s="169" t="s">
        <v>5567</v>
      </c>
      <c r="E356" s="170" t="s">
        <v>33</v>
      </c>
      <c r="F356" s="239">
        <v>0.59914800000000012</v>
      </c>
      <c r="G356" s="48">
        <v>12.28</v>
      </c>
      <c r="H356" s="171">
        <f>TRUNC(G356*F356,2)</f>
        <v>7.35</v>
      </c>
    </row>
    <row r="357" spans="1:8" x14ac:dyDescent="0.3">
      <c r="A357" s="166"/>
      <c r="B357" s="167" t="s">
        <v>5557</v>
      </c>
      <c r="C357" s="168">
        <v>12</v>
      </c>
      <c r="D357" s="169" t="s">
        <v>5613</v>
      </c>
      <c r="E357" s="170" t="s">
        <v>33</v>
      </c>
      <c r="F357" s="239">
        <v>0.75</v>
      </c>
      <c r="G357" s="48">
        <v>17.36</v>
      </c>
      <c r="H357" s="171">
        <f>TRUNC(G357*F357,2)</f>
        <v>13.02</v>
      </c>
    </row>
    <row r="358" spans="1:8" x14ac:dyDescent="0.3">
      <c r="A358" s="166"/>
      <c r="B358" s="172" t="s">
        <v>5560</v>
      </c>
      <c r="C358" s="173"/>
      <c r="D358" s="173"/>
      <c r="E358" s="173"/>
      <c r="F358" s="240"/>
      <c r="G358" s="174"/>
      <c r="H358" s="176">
        <f>SUM(H356:H357)</f>
        <v>20.369999999999997</v>
      </c>
    </row>
    <row r="359" spans="1:8" x14ac:dyDescent="0.3">
      <c r="A359" s="166"/>
      <c r="B359" s="167" t="s">
        <v>5619</v>
      </c>
      <c r="C359" s="190" t="s">
        <v>5666</v>
      </c>
      <c r="D359" s="169" t="s">
        <v>5667</v>
      </c>
      <c r="E359" s="170" t="s">
        <v>123</v>
      </c>
      <c r="F359" s="239">
        <v>6.5</v>
      </c>
      <c r="G359" s="48">
        <v>0</v>
      </c>
      <c r="H359" s="171">
        <f>TRUNC(G359*F359,2)</f>
        <v>0</v>
      </c>
    </row>
    <row r="360" spans="1:8" ht="24" x14ac:dyDescent="0.3">
      <c r="A360" s="166"/>
      <c r="B360" s="167" t="s">
        <v>5619</v>
      </c>
      <c r="C360" s="190" t="s">
        <v>5668</v>
      </c>
      <c r="D360" s="169" t="s">
        <v>5669</v>
      </c>
      <c r="E360" s="170" t="s">
        <v>101</v>
      </c>
      <c r="F360" s="239">
        <v>2.09</v>
      </c>
      <c r="G360" s="48">
        <v>0</v>
      </c>
      <c r="H360" s="171">
        <f>TRUNC(G360*F360,2)</f>
        <v>0</v>
      </c>
    </row>
    <row r="361" spans="1:8" x14ac:dyDescent="0.3">
      <c r="A361" s="166"/>
      <c r="B361" s="172" t="s">
        <v>5565</v>
      </c>
      <c r="C361" s="173"/>
      <c r="D361" s="173"/>
      <c r="E361" s="173"/>
      <c r="F361" s="240"/>
      <c r="G361" s="174"/>
      <c r="H361" s="176">
        <f>SUM(H359:H360)</f>
        <v>0</v>
      </c>
    </row>
    <row r="362" spans="1:8" x14ac:dyDescent="0.25">
      <c r="A362" s="40"/>
      <c r="B362" s="188"/>
      <c r="C362" s="40"/>
      <c r="D362" s="40"/>
      <c r="E362" s="40"/>
      <c r="F362" s="241"/>
      <c r="G362" s="40"/>
      <c r="H362" s="40"/>
    </row>
    <row r="363" spans="1:8" x14ac:dyDescent="0.3">
      <c r="A363" s="197">
        <v>141</v>
      </c>
      <c r="B363" s="145" t="s">
        <v>5550</v>
      </c>
      <c r="C363" s="146" t="s">
        <v>78</v>
      </c>
      <c r="D363" s="147" t="s">
        <v>80</v>
      </c>
      <c r="E363" s="148" t="s">
        <v>5551</v>
      </c>
      <c r="F363" s="242" t="s">
        <v>5552</v>
      </c>
      <c r="G363" s="149"/>
      <c r="H363" s="150"/>
    </row>
    <row r="364" spans="1:8" x14ac:dyDescent="0.3">
      <c r="A364" s="198"/>
      <c r="B364" s="152"/>
      <c r="C364" s="153"/>
      <c r="D364" s="154"/>
      <c r="E364" s="155"/>
      <c r="F364" s="243"/>
      <c r="G364" s="156" t="s">
        <v>5555</v>
      </c>
      <c r="H364" s="157" t="s">
        <v>5555</v>
      </c>
    </row>
    <row r="365" spans="1:8" x14ac:dyDescent="0.3">
      <c r="A365" s="158"/>
      <c r="B365" s="159" t="s">
        <v>270</v>
      </c>
      <c r="C365" s="160" t="s">
        <v>463</v>
      </c>
      <c r="D365" s="189" t="s">
        <v>5670</v>
      </c>
      <c r="E365" s="162" t="s">
        <v>101</v>
      </c>
      <c r="F365" s="244"/>
      <c r="G365" s="185"/>
      <c r="H365" s="165">
        <f>SUM(H368)</f>
        <v>4288.79</v>
      </c>
    </row>
    <row r="366" spans="1:8" x14ac:dyDescent="0.3">
      <c r="A366" s="166"/>
      <c r="B366" s="172" t="s">
        <v>5560</v>
      </c>
      <c r="C366" s="173"/>
      <c r="D366" s="173"/>
      <c r="E366" s="173"/>
      <c r="F366" s="240"/>
      <c r="G366" s="174"/>
      <c r="H366" s="176">
        <v>0</v>
      </c>
    </row>
    <row r="367" spans="1:8" x14ac:dyDescent="0.3">
      <c r="A367" s="166"/>
      <c r="B367" s="167" t="s">
        <v>5619</v>
      </c>
      <c r="C367" s="190" t="s">
        <v>5671</v>
      </c>
      <c r="D367" s="169" t="s">
        <v>5672</v>
      </c>
      <c r="E367" s="170" t="s">
        <v>873</v>
      </c>
      <c r="F367" s="239">
        <v>1</v>
      </c>
      <c r="G367" s="48">
        <v>4288.79</v>
      </c>
      <c r="H367" s="171">
        <f>TRUNC(G367*F367,2)</f>
        <v>4288.79</v>
      </c>
    </row>
    <row r="368" spans="1:8" x14ac:dyDescent="0.3">
      <c r="A368" s="166"/>
      <c r="B368" s="172" t="s">
        <v>5565</v>
      </c>
      <c r="C368" s="173"/>
      <c r="D368" s="173"/>
      <c r="E368" s="173"/>
      <c r="F368" s="240"/>
      <c r="G368" s="174"/>
      <c r="H368" s="176">
        <f>SUM(H367)</f>
        <v>4288.79</v>
      </c>
    </row>
    <row r="369" spans="1:8" x14ac:dyDescent="0.25">
      <c r="A369" s="40"/>
      <c r="B369" s="188"/>
      <c r="C369" s="40"/>
      <c r="D369" s="40"/>
      <c r="E369" s="40"/>
      <c r="F369" s="241"/>
      <c r="G369" s="40"/>
      <c r="H369" s="40"/>
    </row>
    <row r="370" spans="1:8" x14ac:dyDescent="0.3">
      <c r="A370" s="197">
        <v>186</v>
      </c>
      <c r="B370" s="145" t="s">
        <v>5550</v>
      </c>
      <c r="C370" s="146" t="s">
        <v>78</v>
      </c>
      <c r="D370" s="147" t="s">
        <v>80</v>
      </c>
      <c r="E370" s="148" t="s">
        <v>5551</v>
      </c>
      <c r="F370" s="242" t="s">
        <v>5552</v>
      </c>
      <c r="G370" s="149"/>
      <c r="H370" s="150"/>
    </row>
    <row r="371" spans="1:8" x14ac:dyDescent="0.3">
      <c r="A371" s="198"/>
      <c r="B371" s="152"/>
      <c r="C371" s="153"/>
      <c r="D371" s="154"/>
      <c r="E371" s="155"/>
      <c r="F371" s="243"/>
      <c r="G371" s="156" t="s">
        <v>5555</v>
      </c>
      <c r="H371" s="157" t="s">
        <v>5555</v>
      </c>
    </row>
    <row r="372" spans="1:8" ht="24" x14ac:dyDescent="0.3">
      <c r="A372" s="41"/>
      <c r="B372" s="159" t="s">
        <v>270</v>
      </c>
      <c r="C372" s="160" t="s">
        <v>684</v>
      </c>
      <c r="D372" s="161" t="s">
        <v>5673</v>
      </c>
      <c r="E372" s="162" t="s">
        <v>101</v>
      </c>
      <c r="F372" s="244"/>
      <c r="G372" s="185"/>
      <c r="H372" s="165">
        <f>SUM(H377,H375)</f>
        <v>124.97</v>
      </c>
    </row>
    <row r="373" spans="1:8" x14ac:dyDescent="0.25">
      <c r="A373" s="40"/>
      <c r="B373" s="167" t="s">
        <v>5557</v>
      </c>
      <c r="C373" s="168">
        <v>8</v>
      </c>
      <c r="D373" s="169" t="s">
        <v>5567</v>
      </c>
      <c r="E373" s="170" t="s">
        <v>33</v>
      </c>
      <c r="F373" s="239">
        <v>1</v>
      </c>
      <c r="G373" s="48">
        <v>12.28</v>
      </c>
      <c r="H373" s="171">
        <f>TRUNC(G373*F373,2)</f>
        <v>12.28</v>
      </c>
    </row>
    <row r="374" spans="1:8" x14ac:dyDescent="0.25">
      <c r="A374" s="40"/>
      <c r="B374" s="167" t="s">
        <v>5557</v>
      </c>
      <c r="C374" s="168">
        <v>12</v>
      </c>
      <c r="D374" s="169" t="s">
        <v>5613</v>
      </c>
      <c r="E374" s="170" t="s">
        <v>33</v>
      </c>
      <c r="F374" s="239">
        <v>1.0005882352941176</v>
      </c>
      <c r="G374" s="48">
        <v>17.36</v>
      </c>
      <c r="H374" s="171">
        <f>TRUNC(G374*F374,2)</f>
        <v>17.37</v>
      </c>
    </row>
    <row r="375" spans="1:8" x14ac:dyDescent="0.25">
      <c r="A375" s="40"/>
      <c r="B375" s="172" t="s">
        <v>5560</v>
      </c>
      <c r="C375" s="173"/>
      <c r="D375" s="173"/>
      <c r="E375" s="173"/>
      <c r="F375" s="240"/>
      <c r="G375" s="174"/>
      <c r="H375" s="176">
        <f>SUM(H373:H374)</f>
        <v>29.65</v>
      </c>
    </row>
    <row r="376" spans="1:8" x14ac:dyDescent="0.25">
      <c r="A376" s="40"/>
      <c r="B376" s="167" t="s">
        <v>5619</v>
      </c>
      <c r="C376" s="190" t="s">
        <v>5674</v>
      </c>
      <c r="D376" s="169" t="s">
        <v>5675</v>
      </c>
      <c r="E376" s="170" t="s">
        <v>101</v>
      </c>
      <c r="F376" s="239">
        <v>1</v>
      </c>
      <c r="G376" s="48">
        <v>95.32</v>
      </c>
      <c r="H376" s="171">
        <f>TRUNC(G376*F376,2)</f>
        <v>95.32</v>
      </c>
    </row>
    <row r="377" spans="1:8" x14ac:dyDescent="0.25">
      <c r="A377" s="40"/>
      <c r="B377" s="172" t="s">
        <v>5565</v>
      </c>
      <c r="C377" s="173"/>
      <c r="D377" s="173"/>
      <c r="E377" s="173"/>
      <c r="F377" s="240"/>
      <c r="G377" s="174"/>
      <c r="H377" s="176">
        <f>SUM(H376)</f>
        <v>95.32</v>
      </c>
    </row>
    <row r="378" spans="1:8" x14ac:dyDescent="0.25">
      <c r="A378" s="40"/>
      <c r="B378" s="188"/>
      <c r="C378" s="40"/>
      <c r="D378" s="40"/>
      <c r="E378" s="40"/>
      <c r="F378" s="241"/>
      <c r="G378" s="40"/>
      <c r="H378" s="40"/>
    </row>
    <row r="379" spans="1:8" x14ac:dyDescent="0.3">
      <c r="A379" s="197">
        <v>188</v>
      </c>
      <c r="B379" s="145" t="s">
        <v>5550</v>
      </c>
      <c r="C379" s="146" t="s">
        <v>78</v>
      </c>
      <c r="D379" s="147" t="s">
        <v>80</v>
      </c>
      <c r="E379" s="148" t="s">
        <v>5551</v>
      </c>
      <c r="F379" s="242" t="s">
        <v>5552</v>
      </c>
      <c r="G379" s="149"/>
      <c r="H379" s="150"/>
    </row>
    <row r="380" spans="1:8" x14ac:dyDescent="0.3">
      <c r="A380" s="198"/>
      <c r="B380" s="152"/>
      <c r="C380" s="153"/>
      <c r="D380" s="154"/>
      <c r="E380" s="155"/>
      <c r="F380" s="243"/>
      <c r="G380" s="156" t="s">
        <v>5555</v>
      </c>
      <c r="H380" s="157" t="s">
        <v>5555</v>
      </c>
    </row>
    <row r="381" spans="1:8" ht="24" x14ac:dyDescent="0.3">
      <c r="A381" s="158"/>
      <c r="B381" s="159" t="s">
        <v>270</v>
      </c>
      <c r="C381" s="160" t="s">
        <v>687</v>
      </c>
      <c r="D381" s="161" t="s">
        <v>5676</v>
      </c>
      <c r="E381" s="162" t="s">
        <v>101</v>
      </c>
      <c r="F381" s="244"/>
      <c r="G381" s="185"/>
      <c r="H381" s="165">
        <f>SUM(H386,H384)</f>
        <v>64.11</v>
      </c>
    </row>
    <row r="382" spans="1:8" x14ac:dyDescent="0.3">
      <c r="A382" s="166"/>
      <c r="B382" s="167" t="s">
        <v>5557</v>
      </c>
      <c r="C382" s="168">
        <v>8</v>
      </c>
      <c r="D382" s="169" t="s">
        <v>5567</v>
      </c>
      <c r="E382" s="170" t="s">
        <v>33</v>
      </c>
      <c r="F382" s="239">
        <v>0.8</v>
      </c>
      <c r="G382" s="48">
        <v>12.28</v>
      </c>
      <c r="H382" s="171">
        <f>TRUNC(G382*F382,2)</f>
        <v>9.82</v>
      </c>
    </row>
    <row r="383" spans="1:8" x14ac:dyDescent="0.3">
      <c r="A383" s="166"/>
      <c r="B383" s="167" t="s">
        <v>5557</v>
      </c>
      <c r="C383" s="168">
        <v>12</v>
      </c>
      <c r="D383" s="169" t="s">
        <v>5613</v>
      </c>
      <c r="E383" s="170" t="s">
        <v>33</v>
      </c>
      <c r="F383" s="239">
        <v>0.80114285714285693</v>
      </c>
      <c r="G383" s="48">
        <v>17.36</v>
      </c>
      <c r="H383" s="171">
        <f>TRUNC(G383*F383,2)</f>
        <v>13.9</v>
      </c>
    </row>
    <row r="384" spans="1:8" x14ac:dyDescent="0.3">
      <c r="A384" s="166"/>
      <c r="B384" s="172" t="s">
        <v>5560</v>
      </c>
      <c r="C384" s="173"/>
      <c r="D384" s="173"/>
      <c r="E384" s="173"/>
      <c r="F384" s="240"/>
      <c r="G384" s="174"/>
      <c r="H384" s="176">
        <f>SUM(H382:H383)</f>
        <v>23.72</v>
      </c>
    </row>
    <row r="385" spans="1:8" ht="24" x14ac:dyDescent="0.3">
      <c r="A385" s="166"/>
      <c r="B385" s="167" t="s">
        <v>5619</v>
      </c>
      <c r="C385" s="190" t="s">
        <v>5677</v>
      </c>
      <c r="D385" s="169" t="s">
        <v>5678</v>
      </c>
      <c r="E385" s="170" t="s">
        <v>101</v>
      </c>
      <c r="F385" s="239">
        <v>1</v>
      </c>
      <c r="G385" s="48">
        <v>40.39</v>
      </c>
      <c r="H385" s="171">
        <f>TRUNC(G385*F385,2)</f>
        <v>40.39</v>
      </c>
    </row>
    <row r="386" spans="1:8" x14ac:dyDescent="0.3">
      <c r="A386" s="166"/>
      <c r="B386" s="172" t="s">
        <v>5565</v>
      </c>
      <c r="C386" s="173"/>
      <c r="D386" s="173"/>
      <c r="E386" s="173"/>
      <c r="F386" s="240"/>
      <c r="G386" s="174"/>
      <c r="H386" s="176">
        <f>SUM(H385)</f>
        <v>40.39</v>
      </c>
    </row>
    <row r="387" spans="1:8" x14ac:dyDescent="0.25">
      <c r="A387" s="40"/>
      <c r="B387" s="188"/>
      <c r="C387" s="40"/>
      <c r="D387" s="40"/>
      <c r="E387" s="40"/>
      <c r="F387" s="241"/>
      <c r="G387" s="40"/>
      <c r="H387" s="40"/>
    </row>
    <row r="388" spans="1:8" x14ac:dyDescent="0.3">
      <c r="A388" s="197">
        <v>190</v>
      </c>
      <c r="B388" s="145" t="s">
        <v>5550</v>
      </c>
      <c r="C388" s="146" t="s">
        <v>78</v>
      </c>
      <c r="D388" s="147" t="s">
        <v>80</v>
      </c>
      <c r="E388" s="148" t="s">
        <v>5551</v>
      </c>
      <c r="F388" s="242" t="s">
        <v>5552</v>
      </c>
      <c r="G388" s="149"/>
      <c r="H388" s="150"/>
    </row>
    <row r="389" spans="1:8" x14ac:dyDescent="0.3">
      <c r="A389" s="198"/>
      <c r="B389" s="152"/>
      <c r="C389" s="153"/>
      <c r="D389" s="154"/>
      <c r="E389" s="155"/>
      <c r="F389" s="243"/>
      <c r="G389" s="156" t="s">
        <v>5555</v>
      </c>
      <c r="H389" s="157" t="s">
        <v>5555</v>
      </c>
    </row>
    <row r="390" spans="1:8" ht="36" x14ac:dyDescent="0.3">
      <c r="A390" s="158"/>
      <c r="B390" s="191" t="s">
        <v>270</v>
      </c>
      <c r="C390" s="38" t="s">
        <v>690</v>
      </c>
      <c r="D390" s="161" t="s">
        <v>5679</v>
      </c>
      <c r="E390" s="192" t="s">
        <v>101</v>
      </c>
      <c r="F390" s="244"/>
      <c r="G390" s="185"/>
      <c r="H390" s="165">
        <f>SUM(H393,H396)</f>
        <v>702.88999999999987</v>
      </c>
    </row>
    <row r="391" spans="1:8" x14ac:dyDescent="0.3">
      <c r="A391" s="166"/>
      <c r="B391" s="167" t="s">
        <v>5557</v>
      </c>
      <c r="C391" s="168">
        <v>8</v>
      </c>
      <c r="D391" s="169" t="s">
        <v>5567</v>
      </c>
      <c r="E391" s="170" t="s">
        <v>33</v>
      </c>
      <c r="F391" s="239">
        <v>8</v>
      </c>
      <c r="G391" s="48">
        <v>12.28</v>
      </c>
      <c r="H391" s="171">
        <f>TRUNC(G391*F391,2)</f>
        <v>98.24</v>
      </c>
    </row>
    <row r="392" spans="1:8" x14ac:dyDescent="0.3">
      <c r="A392" s="166"/>
      <c r="B392" s="167" t="s">
        <v>5557</v>
      </c>
      <c r="C392" s="168">
        <v>12</v>
      </c>
      <c r="D392" s="169" t="s">
        <v>5613</v>
      </c>
      <c r="E392" s="170" t="s">
        <v>33</v>
      </c>
      <c r="F392" s="239">
        <v>8.0046376811594193</v>
      </c>
      <c r="G392" s="48">
        <v>17.36</v>
      </c>
      <c r="H392" s="171">
        <f>TRUNC(G392*F392,2)</f>
        <v>138.96</v>
      </c>
    </row>
    <row r="393" spans="1:8" x14ac:dyDescent="0.3">
      <c r="A393" s="166"/>
      <c r="B393" s="172" t="s">
        <v>5560</v>
      </c>
      <c r="C393" s="173"/>
      <c r="D393" s="173"/>
      <c r="E393" s="173"/>
      <c r="F393" s="240"/>
      <c r="G393" s="174"/>
      <c r="H393" s="176">
        <f>SUM(H391:H392)</f>
        <v>237.2</v>
      </c>
    </row>
    <row r="394" spans="1:8" ht="24" x14ac:dyDescent="0.3">
      <c r="A394" s="166"/>
      <c r="B394" s="167" t="s">
        <v>5619</v>
      </c>
      <c r="C394" s="190" t="s">
        <v>5680</v>
      </c>
      <c r="D394" s="187" t="s">
        <v>5681</v>
      </c>
      <c r="E394" s="170" t="s">
        <v>101</v>
      </c>
      <c r="F394" s="239">
        <v>1</v>
      </c>
      <c r="G394" s="48">
        <v>326.20999999999998</v>
      </c>
      <c r="H394" s="171">
        <f>TRUNC(G394*F394,2)</f>
        <v>326.20999999999998</v>
      </c>
    </row>
    <row r="395" spans="1:8" x14ac:dyDescent="0.3">
      <c r="A395" s="166"/>
      <c r="B395" s="167" t="s">
        <v>5619</v>
      </c>
      <c r="C395" s="190" t="s">
        <v>5682</v>
      </c>
      <c r="D395" s="169" t="s">
        <v>5683</v>
      </c>
      <c r="E395" s="170" t="s">
        <v>101</v>
      </c>
      <c r="F395" s="239">
        <v>1</v>
      </c>
      <c r="G395" s="48">
        <v>139.47999999999999</v>
      </c>
      <c r="H395" s="171">
        <f>TRUNC(G395*F395,2)</f>
        <v>139.47999999999999</v>
      </c>
    </row>
    <row r="396" spans="1:8" x14ac:dyDescent="0.3">
      <c r="A396" s="166"/>
      <c r="B396" s="172" t="s">
        <v>5565</v>
      </c>
      <c r="C396" s="173"/>
      <c r="D396" s="173"/>
      <c r="E396" s="173"/>
      <c r="F396" s="240"/>
      <c r="G396" s="174"/>
      <c r="H396" s="176">
        <f>SUM(H394:H395)</f>
        <v>465.68999999999994</v>
      </c>
    </row>
    <row r="397" spans="1:8" x14ac:dyDescent="0.25">
      <c r="A397" s="40"/>
      <c r="B397" s="188"/>
      <c r="C397" s="40"/>
      <c r="D397" s="40"/>
      <c r="E397" s="40"/>
      <c r="F397" s="241"/>
      <c r="G397" s="40"/>
      <c r="H397" s="40"/>
    </row>
    <row r="398" spans="1:8" x14ac:dyDescent="0.3">
      <c r="A398" s="197">
        <v>192</v>
      </c>
      <c r="B398" s="145" t="s">
        <v>5550</v>
      </c>
      <c r="C398" s="146" t="s">
        <v>78</v>
      </c>
      <c r="D398" s="147" t="s">
        <v>80</v>
      </c>
      <c r="E398" s="148" t="s">
        <v>5551</v>
      </c>
      <c r="F398" s="242" t="s">
        <v>5552</v>
      </c>
      <c r="G398" s="149"/>
      <c r="H398" s="150"/>
    </row>
    <row r="399" spans="1:8" x14ac:dyDescent="0.3">
      <c r="A399" s="198"/>
      <c r="B399" s="152"/>
      <c r="C399" s="153"/>
      <c r="D399" s="154"/>
      <c r="E399" s="155"/>
      <c r="F399" s="243"/>
      <c r="G399" s="156" t="s">
        <v>5555</v>
      </c>
      <c r="H399" s="157" t="s">
        <v>5555</v>
      </c>
    </row>
    <row r="400" spans="1:8" x14ac:dyDescent="0.3">
      <c r="A400" s="158"/>
      <c r="B400" s="159" t="s">
        <v>270</v>
      </c>
      <c r="C400" s="160" t="s">
        <v>611</v>
      </c>
      <c r="D400" s="189" t="s">
        <v>612</v>
      </c>
      <c r="E400" s="162" t="s">
        <v>101</v>
      </c>
      <c r="F400" s="244"/>
      <c r="G400" s="185"/>
      <c r="H400" s="165">
        <f>SUM(H407,H427)</f>
        <v>20293.329999999998</v>
      </c>
    </row>
    <row r="401" spans="1:8" x14ac:dyDescent="0.3">
      <c r="A401" s="166"/>
      <c r="B401" s="167" t="s">
        <v>5557</v>
      </c>
      <c r="C401" s="168">
        <v>5</v>
      </c>
      <c r="D401" s="169" t="s">
        <v>5558</v>
      </c>
      <c r="E401" s="170" t="s">
        <v>33</v>
      </c>
      <c r="F401" s="239">
        <v>386.36470000000003</v>
      </c>
      <c r="G401" s="48">
        <v>10.77</v>
      </c>
      <c r="H401" s="171">
        <f>TRUNC(G401*F401,2)</f>
        <v>4161.1400000000003</v>
      </c>
    </row>
    <row r="402" spans="1:8" x14ac:dyDescent="0.3">
      <c r="A402" s="166"/>
      <c r="B402" s="167" t="s">
        <v>5557</v>
      </c>
      <c r="C402" s="168">
        <v>4</v>
      </c>
      <c r="D402" s="169" t="s">
        <v>5589</v>
      </c>
      <c r="E402" s="170" t="s">
        <v>33</v>
      </c>
      <c r="F402" s="239">
        <v>70.492800000000003</v>
      </c>
      <c r="G402" s="48">
        <v>17.36</v>
      </c>
      <c r="H402" s="171">
        <f>TRUNC(G402*F402,2)</f>
        <v>1223.75</v>
      </c>
    </row>
    <row r="403" spans="1:8" x14ac:dyDescent="0.3">
      <c r="A403" s="166"/>
      <c r="B403" s="167" t="s">
        <v>5557</v>
      </c>
      <c r="C403" s="168">
        <v>32</v>
      </c>
      <c r="D403" s="169" t="s">
        <v>5590</v>
      </c>
      <c r="E403" s="170" t="s">
        <v>33</v>
      </c>
      <c r="F403" s="239">
        <v>15.7416</v>
      </c>
      <c r="G403" s="48">
        <v>12.65</v>
      </c>
      <c r="H403" s="171">
        <f>TRUNC(G403*F403,2)</f>
        <v>199.13</v>
      </c>
    </row>
    <row r="404" spans="1:8" x14ac:dyDescent="0.3">
      <c r="A404" s="166"/>
      <c r="B404" s="167" t="s">
        <v>5557</v>
      </c>
      <c r="C404" s="168">
        <v>8</v>
      </c>
      <c r="D404" s="169" t="s">
        <v>5567</v>
      </c>
      <c r="E404" s="170" t="s">
        <v>33</v>
      </c>
      <c r="F404" s="239">
        <v>37.497599999999998</v>
      </c>
      <c r="G404" s="48">
        <v>12.28</v>
      </c>
      <c r="H404" s="171">
        <f>TRUNC(G404*F404,2)</f>
        <v>460.47</v>
      </c>
    </row>
    <row r="405" spans="1:8" x14ac:dyDescent="0.3">
      <c r="A405" s="166"/>
      <c r="B405" s="167" t="s">
        <v>5557</v>
      </c>
      <c r="C405" s="168">
        <v>6</v>
      </c>
      <c r="D405" s="169" t="s">
        <v>5559</v>
      </c>
      <c r="E405" s="170" t="s">
        <v>33</v>
      </c>
      <c r="F405" s="239">
        <v>37.497599999999998</v>
      </c>
      <c r="G405" s="48">
        <v>17.36</v>
      </c>
      <c r="H405" s="171">
        <f>TRUNC(G405*F405,2)</f>
        <v>650.95000000000005</v>
      </c>
    </row>
    <row r="406" spans="1:8" x14ac:dyDescent="0.3">
      <c r="A406" s="166"/>
      <c r="B406" s="167" t="s">
        <v>5557</v>
      </c>
      <c r="C406" s="168">
        <v>10</v>
      </c>
      <c r="D406" s="169" t="s">
        <v>5591</v>
      </c>
      <c r="E406" s="170" t="s">
        <v>33</v>
      </c>
      <c r="F406" s="239">
        <v>95.978853913305159</v>
      </c>
      <c r="G406" s="48">
        <v>17.36</v>
      </c>
      <c r="H406" s="171">
        <f>TRUNC(G406*F406,2)</f>
        <v>1666.19</v>
      </c>
    </row>
    <row r="407" spans="1:8" x14ac:dyDescent="0.3">
      <c r="A407" s="166"/>
      <c r="B407" s="172" t="s">
        <v>5560</v>
      </c>
      <c r="C407" s="173"/>
      <c r="D407" s="173"/>
      <c r="E407" s="173"/>
      <c r="F407" s="240"/>
      <c r="G407" s="174"/>
      <c r="H407" s="176">
        <f>SUM(H401:H406)</f>
        <v>8361.630000000001</v>
      </c>
    </row>
    <row r="408" spans="1:8" ht="36" x14ac:dyDescent="0.3">
      <c r="A408" s="166"/>
      <c r="B408" s="177" t="s">
        <v>5557</v>
      </c>
      <c r="C408" s="178">
        <v>2149</v>
      </c>
      <c r="D408" s="187" t="s">
        <v>5684</v>
      </c>
      <c r="E408" s="179" t="s">
        <v>5573</v>
      </c>
      <c r="F408" s="239">
        <v>0.77280000000000004</v>
      </c>
      <c r="G408" s="48">
        <v>2.08</v>
      </c>
      <c r="H408" s="171">
        <f>TRUNC(G408*F408,2)</f>
        <v>1.6</v>
      </c>
    </row>
    <row r="409" spans="1:8" x14ac:dyDescent="0.3">
      <c r="A409" s="166"/>
      <c r="B409" s="167" t="s">
        <v>5557</v>
      </c>
      <c r="C409" s="186">
        <v>2804</v>
      </c>
      <c r="D409" s="169" t="s">
        <v>5685</v>
      </c>
      <c r="E409" s="170" t="s">
        <v>5579</v>
      </c>
      <c r="F409" s="239">
        <v>8.8032000000000004</v>
      </c>
      <c r="G409" s="48">
        <v>144.93</v>
      </c>
      <c r="H409" s="171">
        <f>TRUNC(G409*F409,2)</f>
        <v>1275.8399999999999</v>
      </c>
    </row>
    <row r="410" spans="1:8" x14ac:dyDescent="0.3">
      <c r="A410" s="166"/>
      <c r="B410" s="167" t="s">
        <v>5557</v>
      </c>
      <c r="C410" s="186">
        <v>1218</v>
      </c>
      <c r="D410" s="169" t="s">
        <v>5686</v>
      </c>
      <c r="E410" s="170" t="s">
        <v>5587</v>
      </c>
      <c r="F410" s="239">
        <v>5.0064000000000002</v>
      </c>
      <c r="G410" s="48">
        <v>14.55</v>
      </c>
      <c r="H410" s="171">
        <f>TRUNC(G410*F410,2)</f>
        <v>72.84</v>
      </c>
    </row>
    <row r="411" spans="1:8" x14ac:dyDescent="0.3">
      <c r="A411" s="166"/>
      <c r="B411" s="167" t="s">
        <v>5557</v>
      </c>
      <c r="C411" s="186">
        <v>1221</v>
      </c>
      <c r="D411" s="169" t="s">
        <v>5598</v>
      </c>
      <c r="E411" s="170" t="s">
        <v>5564</v>
      </c>
      <c r="F411" s="239">
        <v>200.78605934545843</v>
      </c>
      <c r="G411" s="48">
        <v>0.82</v>
      </c>
      <c r="H411" s="171">
        <f>TRUNC(G411*F411,2)</f>
        <v>164.64</v>
      </c>
    </row>
    <row r="412" spans="1:8" x14ac:dyDescent="0.3">
      <c r="A412" s="166"/>
      <c r="B412" s="167" t="s">
        <v>5557</v>
      </c>
      <c r="C412" s="186">
        <v>1215</v>
      </c>
      <c r="D412" s="169" t="s">
        <v>5599</v>
      </c>
      <c r="E412" s="170" t="s">
        <v>5564</v>
      </c>
      <c r="F412" s="239">
        <v>3052.7112000000002</v>
      </c>
      <c r="G412" s="48">
        <v>0.54</v>
      </c>
      <c r="H412" s="171">
        <f>TRUNC(G412*F412,2)</f>
        <v>1648.46</v>
      </c>
    </row>
    <row r="413" spans="1:8" x14ac:dyDescent="0.3">
      <c r="A413" s="166"/>
      <c r="B413" s="167" t="s">
        <v>5557</v>
      </c>
      <c r="C413" s="186">
        <v>1696</v>
      </c>
      <c r="D413" s="169" t="s">
        <v>5687</v>
      </c>
      <c r="E413" s="170" t="s">
        <v>5605</v>
      </c>
      <c r="F413" s="239">
        <v>32.524799999999999</v>
      </c>
      <c r="G413" s="48">
        <v>34.43</v>
      </c>
      <c r="H413" s="171">
        <f>TRUNC(G413*F413,2)</f>
        <v>1119.82</v>
      </c>
    </row>
    <row r="414" spans="1:8" x14ac:dyDescent="0.3">
      <c r="A414" s="166"/>
      <c r="B414" s="167" t="s">
        <v>5557</v>
      </c>
      <c r="C414" s="186">
        <v>1695</v>
      </c>
      <c r="D414" s="169" t="s">
        <v>5688</v>
      </c>
      <c r="E414" s="170" t="s">
        <v>5605</v>
      </c>
      <c r="F414" s="239">
        <v>1.7141</v>
      </c>
      <c r="G414" s="48">
        <v>23.75</v>
      </c>
      <c r="H414" s="171">
        <f>TRUNC(G414*F414,2)</f>
        <v>40.700000000000003</v>
      </c>
    </row>
    <row r="415" spans="1:8" x14ac:dyDescent="0.3">
      <c r="A415" s="166"/>
      <c r="B415" s="167" t="s">
        <v>5557</v>
      </c>
      <c r="C415" s="186">
        <v>1263</v>
      </c>
      <c r="D415" s="169" t="s">
        <v>5689</v>
      </c>
      <c r="E415" s="170" t="s">
        <v>5690</v>
      </c>
      <c r="F415" s="239">
        <v>7.6292</v>
      </c>
      <c r="G415" s="48">
        <v>7.89</v>
      </c>
      <c r="H415" s="171">
        <f>TRUNC(G415*F415,2)</f>
        <v>60.19</v>
      </c>
    </row>
    <row r="416" spans="1:8" x14ac:dyDescent="0.3">
      <c r="A416" s="166"/>
      <c r="B416" s="167" t="s">
        <v>5557</v>
      </c>
      <c r="C416" s="186">
        <v>2386</v>
      </c>
      <c r="D416" s="169" t="s">
        <v>5596</v>
      </c>
      <c r="E416" s="170" t="s">
        <v>5579</v>
      </c>
      <c r="F416" s="239">
        <v>6.5183999999999997</v>
      </c>
      <c r="G416" s="48">
        <v>113.9</v>
      </c>
      <c r="H416" s="171">
        <f>TRUNC(G416*F416,2)</f>
        <v>742.44</v>
      </c>
    </row>
    <row r="417" spans="1:8" x14ac:dyDescent="0.3">
      <c r="A417" s="166"/>
      <c r="B417" s="167" t="s">
        <v>5557</v>
      </c>
      <c r="C417" s="186">
        <v>2497</v>
      </c>
      <c r="D417" s="169" t="s">
        <v>5597</v>
      </c>
      <c r="E417" s="170" t="s">
        <v>5579</v>
      </c>
      <c r="F417" s="239">
        <v>0.6552</v>
      </c>
      <c r="G417" s="48">
        <v>111.96</v>
      </c>
      <c r="H417" s="171">
        <f>TRUNC(G417*F417,2)</f>
        <v>73.349999999999994</v>
      </c>
    </row>
    <row r="418" spans="1:8" x14ac:dyDescent="0.3">
      <c r="A418" s="166"/>
      <c r="B418" s="167" t="s">
        <v>5557</v>
      </c>
      <c r="C418" s="168">
        <v>102</v>
      </c>
      <c r="D418" s="169" t="s">
        <v>5563</v>
      </c>
      <c r="E418" s="170" t="s">
        <v>5564</v>
      </c>
      <c r="F418" s="239">
        <v>9.5424000000000007</v>
      </c>
      <c r="G418" s="48">
        <v>21.13</v>
      </c>
      <c r="H418" s="171">
        <f>TRUNC(G418*F418,2)</f>
        <v>201.63</v>
      </c>
    </row>
    <row r="419" spans="1:8" x14ac:dyDescent="0.3">
      <c r="A419" s="166"/>
      <c r="B419" s="167" t="s">
        <v>5557</v>
      </c>
      <c r="C419" s="186">
        <v>2448</v>
      </c>
      <c r="D419" s="169" t="s">
        <v>5593</v>
      </c>
      <c r="E419" s="170" t="s">
        <v>5564</v>
      </c>
      <c r="F419" s="239">
        <v>73.92</v>
      </c>
      <c r="G419" s="48">
        <v>9.51</v>
      </c>
      <c r="H419" s="171">
        <f>TRUNC(G419*F419,2)</f>
        <v>702.97</v>
      </c>
    </row>
    <row r="420" spans="1:8" x14ac:dyDescent="0.3">
      <c r="A420" s="166"/>
      <c r="B420" s="167" t="s">
        <v>5557</v>
      </c>
      <c r="C420" s="186">
        <v>2437</v>
      </c>
      <c r="D420" s="169" t="s">
        <v>5594</v>
      </c>
      <c r="E420" s="170" t="s">
        <v>5564</v>
      </c>
      <c r="F420" s="239">
        <v>450.91199999999998</v>
      </c>
      <c r="G420" s="48">
        <v>6.98</v>
      </c>
      <c r="H420" s="171">
        <f>TRUNC(G420*F420,2)</f>
        <v>3147.36</v>
      </c>
    </row>
    <row r="421" spans="1:8" x14ac:dyDescent="0.3">
      <c r="A421" s="166"/>
      <c r="B421" s="167" t="s">
        <v>5557</v>
      </c>
      <c r="C421" s="186">
        <v>2380</v>
      </c>
      <c r="D421" s="169" t="s">
        <v>5691</v>
      </c>
      <c r="E421" s="170" t="s">
        <v>5587</v>
      </c>
      <c r="F421" s="239">
        <v>151.28399999999999</v>
      </c>
      <c r="G421" s="48">
        <v>3.16</v>
      </c>
      <c r="H421" s="171">
        <f>TRUNC(G421*F421,2)</f>
        <v>478.05</v>
      </c>
    </row>
    <row r="422" spans="1:8" x14ac:dyDescent="0.3">
      <c r="A422" s="166"/>
      <c r="B422" s="167" t="s">
        <v>5557</v>
      </c>
      <c r="C422" s="186">
        <v>2023</v>
      </c>
      <c r="D422" s="169" t="s">
        <v>5601</v>
      </c>
      <c r="E422" s="170" t="s">
        <v>5587</v>
      </c>
      <c r="F422" s="239">
        <v>90.064800000000005</v>
      </c>
      <c r="G422" s="48">
        <v>12.24</v>
      </c>
      <c r="H422" s="171">
        <f>TRUNC(G422*F422,2)</f>
        <v>1102.3900000000001</v>
      </c>
    </row>
    <row r="423" spans="1:8" x14ac:dyDescent="0.3">
      <c r="A423" s="166"/>
      <c r="B423" s="167" t="s">
        <v>5557</v>
      </c>
      <c r="C423" s="186">
        <v>1964</v>
      </c>
      <c r="D423" s="169" t="s">
        <v>5692</v>
      </c>
      <c r="E423" s="170" t="s">
        <v>5587</v>
      </c>
      <c r="F423" s="239">
        <v>1.5624</v>
      </c>
      <c r="G423" s="48">
        <v>2.5</v>
      </c>
      <c r="H423" s="171">
        <f>TRUNC(G423*F423,2)</f>
        <v>3.9</v>
      </c>
    </row>
    <row r="424" spans="1:8" x14ac:dyDescent="0.3">
      <c r="A424" s="166"/>
      <c r="B424" s="167" t="s">
        <v>5557</v>
      </c>
      <c r="C424" s="186">
        <v>1968</v>
      </c>
      <c r="D424" s="169" t="s">
        <v>5693</v>
      </c>
      <c r="E424" s="170" t="s">
        <v>5587</v>
      </c>
      <c r="F424" s="239">
        <v>83.1768</v>
      </c>
      <c r="G424" s="48">
        <v>6.57</v>
      </c>
      <c r="H424" s="171">
        <f>TRUNC(G424*F424,2)</f>
        <v>546.47</v>
      </c>
    </row>
    <row r="425" spans="1:8" ht="24" x14ac:dyDescent="0.3">
      <c r="A425" s="166"/>
      <c r="B425" s="167" t="s">
        <v>5557</v>
      </c>
      <c r="C425" s="186">
        <v>1973</v>
      </c>
      <c r="D425" s="169" t="s">
        <v>5694</v>
      </c>
      <c r="E425" s="170" t="s">
        <v>5564</v>
      </c>
      <c r="F425" s="239">
        <v>20.1432</v>
      </c>
      <c r="G425" s="48">
        <v>7.06</v>
      </c>
      <c r="H425" s="171">
        <f>TRUNC(G425*F425,2)</f>
        <v>142.21</v>
      </c>
    </row>
    <row r="426" spans="1:8" x14ac:dyDescent="0.3">
      <c r="A426" s="166"/>
      <c r="B426" s="167" t="s">
        <v>5557</v>
      </c>
      <c r="C426" s="186">
        <v>1861</v>
      </c>
      <c r="D426" s="169" t="s">
        <v>5602</v>
      </c>
      <c r="E426" s="170" t="s">
        <v>5564</v>
      </c>
      <c r="F426" s="239">
        <v>19.3368</v>
      </c>
      <c r="G426" s="48">
        <v>21.04</v>
      </c>
      <c r="H426" s="171">
        <f>TRUNC(G426*F426,2)</f>
        <v>406.84</v>
      </c>
    </row>
    <row r="427" spans="1:8" x14ac:dyDescent="0.3">
      <c r="A427" s="166"/>
      <c r="B427" s="172" t="s">
        <v>5565</v>
      </c>
      <c r="C427" s="173"/>
      <c r="D427" s="173"/>
      <c r="E427" s="173"/>
      <c r="F427" s="240"/>
      <c r="G427" s="174"/>
      <c r="H427" s="176">
        <f>SUM(H408:H426)</f>
        <v>11931.699999999997</v>
      </c>
    </row>
    <row r="428" spans="1:8" x14ac:dyDescent="0.25">
      <c r="A428" s="40"/>
      <c r="B428" s="188"/>
      <c r="C428" s="40"/>
      <c r="D428" s="40"/>
      <c r="E428" s="40"/>
      <c r="F428" s="241"/>
      <c r="G428" s="40"/>
      <c r="H428" s="40"/>
    </row>
    <row r="429" spans="1:8" x14ac:dyDescent="0.3">
      <c r="A429" s="197">
        <v>197</v>
      </c>
      <c r="B429" s="145" t="s">
        <v>5550</v>
      </c>
      <c r="C429" s="146" t="s">
        <v>78</v>
      </c>
      <c r="D429" s="147" t="s">
        <v>80</v>
      </c>
      <c r="E429" s="148" t="s">
        <v>5551</v>
      </c>
      <c r="F429" s="242" t="s">
        <v>5552</v>
      </c>
      <c r="G429" s="149"/>
      <c r="H429" s="150"/>
    </row>
    <row r="430" spans="1:8" x14ac:dyDescent="0.3">
      <c r="A430" s="198"/>
      <c r="B430" s="152"/>
      <c r="C430" s="153"/>
      <c r="D430" s="154"/>
      <c r="E430" s="155"/>
      <c r="F430" s="243"/>
      <c r="G430" s="156" t="s">
        <v>5555</v>
      </c>
      <c r="H430" s="157" t="s">
        <v>5555</v>
      </c>
    </row>
    <row r="431" spans="1:8" ht="24" x14ac:dyDescent="0.3">
      <c r="A431" s="158"/>
      <c r="B431" s="191" t="s">
        <v>270</v>
      </c>
      <c r="C431" s="38" t="s">
        <v>460</v>
      </c>
      <c r="D431" s="189" t="s">
        <v>461</v>
      </c>
      <c r="E431" s="192" t="s">
        <v>123</v>
      </c>
      <c r="F431" s="244"/>
      <c r="G431" s="185"/>
      <c r="H431" s="165">
        <f>SUM(H436,H445)</f>
        <v>907.54</v>
      </c>
    </row>
    <row r="432" spans="1:8" x14ac:dyDescent="0.3">
      <c r="A432" s="166"/>
      <c r="B432" s="167" t="s">
        <v>5557</v>
      </c>
      <c r="C432" s="168">
        <v>10</v>
      </c>
      <c r="D432" s="169" t="s">
        <v>5591</v>
      </c>
      <c r="E432" s="170" t="s">
        <v>33</v>
      </c>
      <c r="F432" s="239">
        <v>7.07</v>
      </c>
      <c r="G432" s="48">
        <v>17.36</v>
      </c>
      <c r="H432" s="171">
        <f>TRUNC(G432*F432,2)</f>
        <v>122.73</v>
      </c>
    </row>
    <row r="433" spans="1:8" x14ac:dyDescent="0.3">
      <c r="A433" s="166"/>
      <c r="B433" s="167" t="s">
        <v>5557</v>
      </c>
      <c r="C433" s="168">
        <v>8</v>
      </c>
      <c r="D433" s="169" t="s">
        <v>5567</v>
      </c>
      <c r="E433" s="170" t="s">
        <v>33</v>
      </c>
      <c r="F433" s="239">
        <v>8.16</v>
      </c>
      <c r="G433" s="48">
        <v>12.28</v>
      </c>
      <c r="H433" s="171">
        <f>TRUNC(G433*F433,2)</f>
        <v>100.2</v>
      </c>
    </row>
    <row r="434" spans="1:8" x14ac:dyDescent="0.3">
      <c r="A434" s="166"/>
      <c r="B434" s="167" t="s">
        <v>5557</v>
      </c>
      <c r="C434" s="168">
        <v>4</v>
      </c>
      <c r="D434" s="169" t="s">
        <v>5589</v>
      </c>
      <c r="E434" s="170" t="s">
        <v>33</v>
      </c>
      <c r="F434" s="239">
        <v>4.33</v>
      </c>
      <c r="G434" s="48">
        <v>17.36</v>
      </c>
      <c r="H434" s="171">
        <f>TRUNC(G434*F434,2)</f>
        <v>75.16</v>
      </c>
    </row>
    <row r="435" spans="1:8" x14ac:dyDescent="0.3">
      <c r="A435" s="166"/>
      <c r="B435" s="167" t="s">
        <v>5557</v>
      </c>
      <c r="C435" s="168">
        <v>5</v>
      </c>
      <c r="D435" s="169" t="s">
        <v>5558</v>
      </c>
      <c r="E435" s="170" t="s">
        <v>33</v>
      </c>
      <c r="F435" s="239">
        <v>16.612942102907891</v>
      </c>
      <c r="G435" s="48">
        <v>10.77</v>
      </c>
      <c r="H435" s="171">
        <f>TRUNC(G435*F435,2)</f>
        <v>178.92</v>
      </c>
    </row>
    <row r="436" spans="1:8" x14ac:dyDescent="0.3">
      <c r="A436" s="166"/>
      <c r="B436" s="172" t="s">
        <v>5560</v>
      </c>
      <c r="C436" s="173"/>
      <c r="D436" s="173"/>
      <c r="E436" s="173"/>
      <c r="F436" s="240"/>
      <c r="G436" s="174"/>
      <c r="H436" s="176">
        <f>SUM(H432:H435)</f>
        <v>477.01</v>
      </c>
    </row>
    <row r="437" spans="1:8" x14ac:dyDescent="0.3">
      <c r="A437" s="166"/>
      <c r="B437" s="167" t="s">
        <v>5557</v>
      </c>
      <c r="C437" s="186">
        <v>2804</v>
      </c>
      <c r="D437" s="169" t="s">
        <v>5685</v>
      </c>
      <c r="E437" s="170" t="s">
        <v>5579</v>
      </c>
      <c r="F437" s="239">
        <v>0.96199999999999997</v>
      </c>
      <c r="G437" s="48">
        <v>144.93</v>
      </c>
      <c r="H437" s="171">
        <f>TRUNC(G437*F437,2)</f>
        <v>139.41999999999999</v>
      </c>
    </row>
    <row r="438" spans="1:8" x14ac:dyDescent="0.3">
      <c r="A438" s="166"/>
      <c r="B438" s="167" t="s">
        <v>5557</v>
      </c>
      <c r="C438" s="186">
        <v>2023</v>
      </c>
      <c r="D438" s="169" t="s">
        <v>5601</v>
      </c>
      <c r="E438" s="170" t="s">
        <v>5587</v>
      </c>
      <c r="F438" s="239">
        <v>1.9417695652173912</v>
      </c>
      <c r="G438" s="48">
        <v>12.24</v>
      </c>
      <c r="H438" s="171">
        <f>TRUNC(G438*F438,2)</f>
        <v>23.76</v>
      </c>
    </row>
    <row r="439" spans="1:8" x14ac:dyDescent="0.3">
      <c r="A439" s="166"/>
      <c r="B439" s="167" t="s">
        <v>5557</v>
      </c>
      <c r="C439" s="186">
        <v>1863</v>
      </c>
      <c r="D439" s="169" t="s">
        <v>5695</v>
      </c>
      <c r="E439" s="170" t="s">
        <v>5564</v>
      </c>
      <c r="F439" s="239">
        <v>0.56999999999999995</v>
      </c>
      <c r="G439" s="48">
        <v>23.04</v>
      </c>
      <c r="H439" s="171">
        <f>TRUNC(G439*F439,2)</f>
        <v>13.13</v>
      </c>
    </row>
    <row r="440" spans="1:8" x14ac:dyDescent="0.3">
      <c r="A440" s="166"/>
      <c r="B440" s="167" t="s">
        <v>5557</v>
      </c>
      <c r="C440" s="186">
        <v>1858</v>
      </c>
      <c r="D440" s="169" t="s">
        <v>5603</v>
      </c>
      <c r="E440" s="170" t="s">
        <v>5587</v>
      </c>
      <c r="F440" s="239">
        <v>8.48</v>
      </c>
      <c r="G440" s="48">
        <v>6.73</v>
      </c>
      <c r="H440" s="171">
        <f>TRUNC(G440*F440,2)</f>
        <v>57.07</v>
      </c>
    </row>
    <row r="441" spans="1:8" x14ac:dyDescent="0.3">
      <c r="A441" s="166"/>
      <c r="B441" s="167" t="s">
        <v>5557</v>
      </c>
      <c r="C441" s="186">
        <v>2497</v>
      </c>
      <c r="D441" s="169" t="s">
        <v>5597</v>
      </c>
      <c r="E441" s="170" t="s">
        <v>5579</v>
      </c>
      <c r="F441" s="239">
        <v>0.245</v>
      </c>
      <c r="G441" s="48">
        <v>111.96</v>
      </c>
      <c r="H441" s="171">
        <f>TRUNC(G441*F441,2)</f>
        <v>27.43</v>
      </c>
    </row>
    <row r="442" spans="1:8" x14ac:dyDescent="0.3">
      <c r="A442" s="166"/>
      <c r="B442" s="167" t="s">
        <v>5557</v>
      </c>
      <c r="C442" s="186">
        <v>2386</v>
      </c>
      <c r="D442" s="169" t="s">
        <v>5596</v>
      </c>
      <c r="E442" s="170" t="s">
        <v>5579</v>
      </c>
      <c r="F442" s="239">
        <v>0.245</v>
      </c>
      <c r="G442" s="48">
        <v>113.9</v>
      </c>
      <c r="H442" s="171">
        <f>TRUNC(G442*F442,2)</f>
        <v>27.9</v>
      </c>
    </row>
    <row r="443" spans="1:8" x14ac:dyDescent="0.3">
      <c r="A443" s="166"/>
      <c r="B443" s="167" t="s">
        <v>5557</v>
      </c>
      <c r="C443" s="186">
        <v>1695</v>
      </c>
      <c r="D443" s="169" t="s">
        <v>5688</v>
      </c>
      <c r="E443" s="170" t="s">
        <v>5605</v>
      </c>
      <c r="F443" s="239">
        <v>1.84</v>
      </c>
      <c r="G443" s="48">
        <v>23.75</v>
      </c>
      <c r="H443" s="171">
        <f>TRUNC(G443*F443,2)</f>
        <v>43.7</v>
      </c>
    </row>
    <row r="444" spans="1:8" x14ac:dyDescent="0.3">
      <c r="A444" s="166"/>
      <c r="B444" s="167" t="s">
        <v>5557</v>
      </c>
      <c r="C444" s="186">
        <v>1215</v>
      </c>
      <c r="D444" s="169" t="s">
        <v>5599</v>
      </c>
      <c r="E444" s="170" t="s">
        <v>5564</v>
      </c>
      <c r="F444" s="239">
        <v>181.72</v>
      </c>
      <c r="G444" s="48">
        <v>0.54</v>
      </c>
      <c r="H444" s="171">
        <f>TRUNC(G444*F444,2)</f>
        <v>98.12</v>
      </c>
    </row>
    <row r="445" spans="1:8" x14ac:dyDescent="0.25">
      <c r="A445" s="40"/>
      <c r="B445" s="172" t="s">
        <v>5565</v>
      </c>
      <c r="C445" s="173"/>
      <c r="D445" s="173"/>
      <c r="E445" s="173"/>
      <c r="F445" s="240"/>
      <c r="G445" s="174"/>
      <c r="H445" s="176">
        <f>SUM(H437:H444)</f>
        <v>430.52999999999992</v>
      </c>
    </row>
    <row r="446" spans="1:8" x14ac:dyDescent="0.25">
      <c r="A446" s="40"/>
      <c r="B446" s="188"/>
      <c r="C446" s="40"/>
      <c r="D446" s="40"/>
      <c r="E446" s="40"/>
      <c r="F446" s="241"/>
      <c r="G446" s="40"/>
      <c r="H446" s="40"/>
    </row>
    <row r="447" spans="1:8" x14ac:dyDescent="0.3">
      <c r="A447" s="197">
        <v>210</v>
      </c>
      <c r="B447" s="145" t="s">
        <v>5550</v>
      </c>
      <c r="C447" s="146" t="s">
        <v>78</v>
      </c>
      <c r="D447" s="147" t="s">
        <v>80</v>
      </c>
      <c r="E447" s="148" t="s">
        <v>5551</v>
      </c>
      <c r="F447" s="242" t="s">
        <v>5552</v>
      </c>
      <c r="G447" s="149"/>
      <c r="H447" s="150"/>
    </row>
    <row r="448" spans="1:8" x14ac:dyDescent="0.3">
      <c r="A448" s="198"/>
      <c r="B448" s="152"/>
      <c r="C448" s="153"/>
      <c r="D448" s="154"/>
      <c r="E448" s="155"/>
      <c r="F448" s="243"/>
      <c r="G448" s="156" t="s">
        <v>5555</v>
      </c>
      <c r="H448" s="157" t="s">
        <v>5555</v>
      </c>
    </row>
    <row r="449" spans="1:8" ht="24" x14ac:dyDescent="0.3">
      <c r="A449" s="158"/>
      <c r="B449" s="159" t="s">
        <v>270</v>
      </c>
      <c r="C449" s="160" t="s">
        <v>1893</v>
      </c>
      <c r="D449" s="161" t="s">
        <v>5696</v>
      </c>
      <c r="E449" s="162" t="s">
        <v>101</v>
      </c>
      <c r="F449" s="244"/>
      <c r="G449" s="185"/>
      <c r="H449" s="165">
        <f>SUM(H452,H455)</f>
        <v>153.6</v>
      </c>
    </row>
    <row r="450" spans="1:8" x14ac:dyDescent="0.3">
      <c r="A450" s="166"/>
      <c r="B450" s="167" t="s">
        <v>5557</v>
      </c>
      <c r="C450" s="168">
        <v>8</v>
      </c>
      <c r="D450" s="169" t="s">
        <v>5567</v>
      </c>
      <c r="E450" s="170" t="s">
        <v>33</v>
      </c>
      <c r="F450" s="239">
        <v>1.1499999999999999</v>
      </c>
      <c r="G450" s="48">
        <v>12.28</v>
      </c>
      <c r="H450" s="171">
        <f>TRUNC(G450*F450,2)</f>
        <v>14.12</v>
      </c>
    </row>
    <row r="451" spans="1:8" x14ac:dyDescent="0.3">
      <c r="A451" s="166"/>
      <c r="B451" s="167" t="s">
        <v>5557</v>
      </c>
      <c r="C451" s="168">
        <v>11</v>
      </c>
      <c r="D451" s="169" t="s">
        <v>5568</v>
      </c>
      <c r="E451" s="170" t="s">
        <v>33</v>
      </c>
      <c r="F451" s="239">
        <v>1.1511500000000001</v>
      </c>
      <c r="G451" s="48">
        <v>17.36</v>
      </c>
      <c r="H451" s="171">
        <f>TRUNC(G451*F451,2)</f>
        <v>19.98</v>
      </c>
    </row>
    <row r="452" spans="1:8" x14ac:dyDescent="0.3">
      <c r="A452" s="166"/>
      <c r="B452" s="172" t="s">
        <v>5560</v>
      </c>
      <c r="C452" s="173"/>
      <c r="D452" s="173"/>
      <c r="E452" s="173"/>
      <c r="F452" s="240"/>
      <c r="G452" s="174"/>
      <c r="H452" s="176">
        <f>SUM(H450:H451)</f>
        <v>34.1</v>
      </c>
    </row>
    <row r="453" spans="1:8" ht="36" x14ac:dyDescent="0.3">
      <c r="A453" s="166"/>
      <c r="B453" s="167" t="s">
        <v>5619</v>
      </c>
      <c r="C453" s="190" t="s">
        <v>5697</v>
      </c>
      <c r="D453" s="187" t="s">
        <v>5698</v>
      </c>
      <c r="E453" s="170" t="s">
        <v>101</v>
      </c>
      <c r="F453" s="239">
        <v>1</v>
      </c>
      <c r="G453" s="48">
        <v>118.43</v>
      </c>
      <c r="H453" s="171">
        <f>TRUNC(G453*F453,2)</f>
        <v>118.43</v>
      </c>
    </row>
    <row r="454" spans="1:8" x14ac:dyDescent="0.3">
      <c r="A454" s="166"/>
      <c r="B454" s="167" t="s">
        <v>5557</v>
      </c>
      <c r="C454" s="190" t="s">
        <v>5585</v>
      </c>
      <c r="D454" s="169" t="s">
        <v>5586</v>
      </c>
      <c r="E454" s="170" t="s">
        <v>5587</v>
      </c>
      <c r="F454" s="239">
        <v>2.82</v>
      </c>
      <c r="G454" s="48">
        <v>0.38</v>
      </c>
      <c r="H454" s="171">
        <f>TRUNC(G454*F454,2)</f>
        <v>1.07</v>
      </c>
    </row>
    <row r="455" spans="1:8" x14ac:dyDescent="0.3">
      <c r="A455" s="166"/>
      <c r="B455" s="172" t="s">
        <v>5565</v>
      </c>
      <c r="C455" s="173"/>
      <c r="D455" s="173"/>
      <c r="E455" s="173"/>
      <c r="F455" s="240"/>
      <c r="G455" s="174"/>
      <c r="H455" s="176">
        <f>SUM(H453:H454)</f>
        <v>119.5</v>
      </c>
    </row>
    <row r="456" spans="1:8" x14ac:dyDescent="0.25">
      <c r="A456" s="40"/>
      <c r="B456" s="188"/>
      <c r="C456" s="40"/>
      <c r="D456" s="40"/>
      <c r="E456" s="40"/>
      <c r="F456" s="241"/>
      <c r="G456" s="40"/>
      <c r="H456" s="40"/>
    </row>
    <row r="457" spans="1:8" x14ac:dyDescent="0.3">
      <c r="A457" s="197">
        <v>212</v>
      </c>
      <c r="B457" s="145" t="s">
        <v>5550</v>
      </c>
      <c r="C457" s="146" t="s">
        <v>78</v>
      </c>
      <c r="D457" s="147" t="s">
        <v>80</v>
      </c>
      <c r="E457" s="148" t="s">
        <v>5551</v>
      </c>
      <c r="F457" s="242" t="s">
        <v>5552</v>
      </c>
      <c r="G457" s="149"/>
      <c r="H457" s="150"/>
    </row>
    <row r="458" spans="1:8" x14ac:dyDescent="0.3">
      <c r="A458" s="198"/>
      <c r="B458" s="152"/>
      <c r="C458" s="153"/>
      <c r="D458" s="154"/>
      <c r="E458" s="155"/>
      <c r="F458" s="243"/>
      <c r="G458" s="156" t="s">
        <v>5555</v>
      </c>
      <c r="H458" s="157" t="s">
        <v>5555</v>
      </c>
    </row>
    <row r="459" spans="1:8" x14ac:dyDescent="0.3">
      <c r="A459" s="158"/>
      <c r="B459" s="159" t="s">
        <v>270</v>
      </c>
      <c r="C459" s="160" t="s">
        <v>1867</v>
      </c>
      <c r="D459" s="189" t="s">
        <v>1868</v>
      </c>
      <c r="E459" s="162" t="s">
        <v>101</v>
      </c>
      <c r="F459" s="244"/>
      <c r="G459" s="185"/>
      <c r="H459" s="165">
        <f>SUM(H462,H464)</f>
        <v>10.77</v>
      </c>
    </row>
    <row r="460" spans="1:8" x14ac:dyDescent="0.3">
      <c r="A460" s="166"/>
      <c r="B460" s="167" t="s">
        <v>5557</v>
      </c>
      <c r="C460" s="168">
        <v>8</v>
      </c>
      <c r="D460" s="169" t="s">
        <v>5567</v>
      </c>
      <c r="E460" s="170" t="s">
        <v>33</v>
      </c>
      <c r="F460" s="239">
        <v>0.16</v>
      </c>
      <c r="G460" s="48">
        <v>12.28</v>
      </c>
      <c r="H460" s="171">
        <f>TRUNC(G460*F460,2)</f>
        <v>1.96</v>
      </c>
    </row>
    <row r="461" spans="1:8" x14ac:dyDescent="0.3">
      <c r="A461" s="166"/>
      <c r="B461" s="167" t="s">
        <v>5557</v>
      </c>
      <c r="C461" s="168">
        <v>11</v>
      </c>
      <c r="D461" s="169" t="s">
        <v>5568</v>
      </c>
      <c r="E461" s="170" t="s">
        <v>33</v>
      </c>
      <c r="F461" s="239">
        <v>0.16053333333333333</v>
      </c>
      <c r="G461" s="48">
        <v>17.36</v>
      </c>
      <c r="H461" s="171">
        <f>TRUNC(G461*F461,2)</f>
        <v>2.78</v>
      </c>
    </row>
    <row r="462" spans="1:8" x14ac:dyDescent="0.3">
      <c r="A462" s="166"/>
      <c r="B462" s="172" t="s">
        <v>5560</v>
      </c>
      <c r="C462" s="173"/>
      <c r="D462" s="173"/>
      <c r="E462" s="173"/>
      <c r="F462" s="240"/>
      <c r="G462" s="174"/>
      <c r="H462" s="176">
        <f>SUM(H460:H461)</f>
        <v>4.74</v>
      </c>
    </row>
    <row r="463" spans="1:8" x14ac:dyDescent="0.3">
      <c r="A463" s="166"/>
      <c r="B463" s="167" t="s">
        <v>5561</v>
      </c>
      <c r="C463" s="186">
        <v>4186</v>
      </c>
      <c r="D463" s="169" t="s">
        <v>5699</v>
      </c>
      <c r="E463" s="170" t="s">
        <v>101</v>
      </c>
      <c r="F463" s="239">
        <v>1</v>
      </c>
      <c r="G463" s="48">
        <v>6.03</v>
      </c>
      <c r="H463" s="171">
        <f>TRUNC(G463*F463,2)</f>
        <v>6.03</v>
      </c>
    </row>
    <row r="464" spans="1:8" x14ac:dyDescent="0.3">
      <c r="A464" s="166"/>
      <c r="B464" s="172" t="s">
        <v>5565</v>
      </c>
      <c r="C464" s="173"/>
      <c r="D464" s="173"/>
      <c r="E464" s="173"/>
      <c r="F464" s="240"/>
      <c r="G464" s="174"/>
      <c r="H464" s="176">
        <f>SUM(H463)</f>
        <v>6.03</v>
      </c>
    </row>
    <row r="465" spans="1:8" x14ac:dyDescent="0.25">
      <c r="A465" s="40"/>
      <c r="B465" s="188"/>
      <c r="C465" s="40"/>
      <c r="D465" s="40"/>
      <c r="E465" s="40"/>
      <c r="F465" s="241"/>
      <c r="G465" s="40"/>
      <c r="H465" s="40"/>
    </row>
    <row r="466" spans="1:8" x14ac:dyDescent="0.3">
      <c r="A466" s="197">
        <v>213</v>
      </c>
      <c r="B466" s="145" t="s">
        <v>5550</v>
      </c>
      <c r="C466" s="146" t="s">
        <v>78</v>
      </c>
      <c r="D466" s="147" t="s">
        <v>80</v>
      </c>
      <c r="E466" s="148" t="s">
        <v>5551</v>
      </c>
      <c r="F466" s="242" t="s">
        <v>5552</v>
      </c>
      <c r="G466" s="149"/>
      <c r="H466" s="150"/>
    </row>
    <row r="467" spans="1:8" x14ac:dyDescent="0.3">
      <c r="A467" s="198"/>
      <c r="B467" s="152"/>
      <c r="C467" s="153"/>
      <c r="D467" s="154"/>
      <c r="E467" s="155"/>
      <c r="F467" s="243"/>
      <c r="G467" s="156" t="s">
        <v>5555</v>
      </c>
      <c r="H467" s="157" t="s">
        <v>5555</v>
      </c>
    </row>
    <row r="468" spans="1:8" x14ac:dyDescent="0.3">
      <c r="A468" s="158"/>
      <c r="B468" s="159" t="s">
        <v>270</v>
      </c>
      <c r="C468" s="160" t="s">
        <v>1870</v>
      </c>
      <c r="D468" s="189" t="s">
        <v>1871</v>
      </c>
      <c r="E468" s="162" t="s">
        <v>101</v>
      </c>
      <c r="F468" s="244"/>
      <c r="G468" s="185"/>
      <c r="H468" s="165">
        <f>SUM(H471,H473)</f>
        <v>12.59</v>
      </c>
    </row>
    <row r="469" spans="1:8" x14ac:dyDescent="0.3">
      <c r="A469" s="166"/>
      <c r="B469" s="167" t="s">
        <v>5557</v>
      </c>
      <c r="C469" s="168">
        <v>8</v>
      </c>
      <c r="D469" s="169" t="s">
        <v>5567</v>
      </c>
      <c r="E469" s="170" t="s">
        <v>33</v>
      </c>
      <c r="F469" s="239">
        <v>0.16</v>
      </c>
      <c r="G469" s="48">
        <v>12.28</v>
      </c>
      <c r="H469" s="171">
        <f>TRUNC(G469*F469,2)</f>
        <v>1.96</v>
      </c>
    </row>
    <row r="470" spans="1:8" x14ac:dyDescent="0.3">
      <c r="A470" s="166"/>
      <c r="B470" s="167" t="s">
        <v>5557</v>
      </c>
      <c r="C470" s="168">
        <v>11</v>
      </c>
      <c r="D470" s="169" t="s">
        <v>5568</v>
      </c>
      <c r="E470" s="170" t="s">
        <v>33</v>
      </c>
      <c r="F470" s="239">
        <v>0.16053333333333333</v>
      </c>
      <c r="G470" s="48">
        <v>17.36</v>
      </c>
      <c r="H470" s="171">
        <f>TRUNC(G470*F470,2)</f>
        <v>2.78</v>
      </c>
    </row>
    <row r="471" spans="1:8" x14ac:dyDescent="0.3">
      <c r="A471" s="166"/>
      <c r="B471" s="172" t="s">
        <v>5560</v>
      </c>
      <c r="C471" s="173"/>
      <c r="D471" s="173"/>
      <c r="E471" s="173"/>
      <c r="F471" s="240"/>
      <c r="G471" s="174"/>
      <c r="H471" s="176">
        <f>SUM(H469:H470)</f>
        <v>4.74</v>
      </c>
    </row>
    <row r="472" spans="1:8" x14ac:dyDescent="0.3">
      <c r="A472" s="166"/>
      <c r="B472" s="167" t="s">
        <v>5561</v>
      </c>
      <c r="C472" s="186">
        <v>4187</v>
      </c>
      <c r="D472" s="169" t="s">
        <v>5700</v>
      </c>
      <c r="E472" s="170" t="s">
        <v>101</v>
      </c>
      <c r="F472" s="239">
        <v>1</v>
      </c>
      <c r="G472" s="48">
        <v>7.85</v>
      </c>
      <c r="H472" s="171">
        <f>TRUNC(G472*F472,2)</f>
        <v>7.85</v>
      </c>
    </row>
    <row r="473" spans="1:8" x14ac:dyDescent="0.3">
      <c r="A473" s="166"/>
      <c r="B473" s="172" t="s">
        <v>5565</v>
      </c>
      <c r="C473" s="173"/>
      <c r="D473" s="173"/>
      <c r="E473" s="173"/>
      <c r="F473" s="240"/>
      <c r="G473" s="174"/>
      <c r="H473" s="176">
        <f>SUM(H472)</f>
        <v>7.85</v>
      </c>
    </row>
    <row r="474" spans="1:8" x14ac:dyDescent="0.25">
      <c r="A474" s="40"/>
      <c r="B474" s="188"/>
      <c r="C474" s="40"/>
      <c r="D474" s="40"/>
      <c r="E474" s="40"/>
      <c r="F474" s="241"/>
      <c r="G474" s="40"/>
      <c r="H474" s="40"/>
    </row>
    <row r="475" spans="1:8" x14ac:dyDescent="0.3">
      <c r="A475" s="197">
        <v>222</v>
      </c>
      <c r="B475" s="145" t="s">
        <v>5550</v>
      </c>
      <c r="C475" s="146" t="s">
        <v>78</v>
      </c>
      <c r="D475" s="147" t="s">
        <v>80</v>
      </c>
      <c r="E475" s="148" t="s">
        <v>5551</v>
      </c>
      <c r="F475" s="242" t="s">
        <v>5552</v>
      </c>
      <c r="G475" s="149"/>
      <c r="H475" s="150"/>
    </row>
    <row r="476" spans="1:8" x14ac:dyDescent="0.3">
      <c r="A476" s="198"/>
      <c r="B476" s="152"/>
      <c r="C476" s="153"/>
      <c r="D476" s="154"/>
      <c r="E476" s="155"/>
      <c r="F476" s="243"/>
      <c r="G476" s="156" t="s">
        <v>5555</v>
      </c>
      <c r="H476" s="157" t="s">
        <v>5555</v>
      </c>
    </row>
    <row r="477" spans="1:8" x14ac:dyDescent="0.3">
      <c r="A477" s="158"/>
      <c r="B477" s="159" t="s">
        <v>270</v>
      </c>
      <c r="C477" s="160" t="s">
        <v>1029</v>
      </c>
      <c r="D477" s="189" t="s">
        <v>5701</v>
      </c>
      <c r="E477" s="162" t="s">
        <v>101</v>
      </c>
      <c r="F477" s="244"/>
      <c r="G477" s="185"/>
      <c r="H477" s="165">
        <f>SUM(H479,H481)</f>
        <v>2.39</v>
      </c>
    </row>
    <row r="478" spans="1:8" x14ac:dyDescent="0.3">
      <c r="A478" s="166"/>
      <c r="B478" s="167" t="s">
        <v>5557</v>
      </c>
      <c r="C478" s="168">
        <v>25</v>
      </c>
      <c r="D478" s="169" t="s">
        <v>5637</v>
      </c>
      <c r="E478" s="170" t="s">
        <v>33</v>
      </c>
      <c r="F478" s="239">
        <v>0.05</v>
      </c>
      <c r="G478" s="48">
        <v>17.63</v>
      </c>
      <c r="H478" s="171">
        <f>TRUNC(G478*F478,2)</f>
        <v>0.88</v>
      </c>
    </row>
    <row r="479" spans="1:8" x14ac:dyDescent="0.3">
      <c r="A479" s="166"/>
      <c r="B479" s="172" t="s">
        <v>5560</v>
      </c>
      <c r="C479" s="173"/>
      <c r="D479" s="173"/>
      <c r="E479" s="173"/>
      <c r="F479" s="240"/>
      <c r="G479" s="174"/>
      <c r="H479" s="176">
        <f>SUM(H478)</f>
        <v>0.88</v>
      </c>
    </row>
    <row r="480" spans="1:8" x14ac:dyDescent="0.3">
      <c r="A480" s="166"/>
      <c r="B480" s="167" t="s">
        <v>5619</v>
      </c>
      <c r="C480" s="190" t="s">
        <v>5702</v>
      </c>
      <c r="D480" s="169" t="s">
        <v>5703</v>
      </c>
      <c r="E480" s="170" t="s">
        <v>101</v>
      </c>
      <c r="F480" s="239">
        <v>1</v>
      </c>
      <c r="G480" s="48">
        <v>1.51</v>
      </c>
      <c r="H480" s="171">
        <f>TRUNC(G480*F480,2)</f>
        <v>1.51</v>
      </c>
    </row>
    <row r="481" spans="1:8" x14ac:dyDescent="0.3">
      <c r="A481" s="166"/>
      <c r="B481" s="172" t="s">
        <v>5565</v>
      </c>
      <c r="C481" s="173"/>
      <c r="D481" s="173"/>
      <c r="E481" s="173"/>
      <c r="F481" s="240"/>
      <c r="G481" s="174"/>
      <c r="H481" s="176">
        <f>SUM(H480)</f>
        <v>1.51</v>
      </c>
    </row>
    <row r="482" spans="1:8" x14ac:dyDescent="0.25">
      <c r="A482" s="40"/>
      <c r="B482" s="188"/>
      <c r="C482" s="40"/>
      <c r="D482" s="40"/>
      <c r="E482" s="40"/>
      <c r="F482" s="241"/>
      <c r="G482" s="40"/>
      <c r="H482" s="40"/>
    </row>
    <row r="483" spans="1:8" x14ac:dyDescent="0.3">
      <c r="A483" s="197">
        <v>226</v>
      </c>
      <c r="B483" s="145" t="s">
        <v>5550</v>
      </c>
      <c r="C483" s="146" t="s">
        <v>78</v>
      </c>
      <c r="D483" s="147" t="s">
        <v>80</v>
      </c>
      <c r="E483" s="148" t="s">
        <v>5551</v>
      </c>
      <c r="F483" s="242" t="s">
        <v>5552</v>
      </c>
      <c r="G483" s="149"/>
      <c r="H483" s="150"/>
    </row>
    <row r="484" spans="1:8" x14ac:dyDescent="0.3">
      <c r="A484" s="198"/>
      <c r="B484" s="152"/>
      <c r="C484" s="153"/>
      <c r="D484" s="154"/>
      <c r="E484" s="155"/>
      <c r="F484" s="243"/>
      <c r="G484" s="156" t="s">
        <v>5555</v>
      </c>
      <c r="H484" s="157" t="s">
        <v>5555</v>
      </c>
    </row>
    <row r="485" spans="1:8" ht="36" x14ac:dyDescent="0.3">
      <c r="A485" s="158"/>
      <c r="B485" s="191" t="s">
        <v>270</v>
      </c>
      <c r="C485" s="38" t="s">
        <v>2706</v>
      </c>
      <c r="D485" s="161" t="s">
        <v>5704</v>
      </c>
      <c r="E485" s="192" t="s">
        <v>101</v>
      </c>
      <c r="F485" s="244"/>
      <c r="G485" s="185"/>
      <c r="H485" s="165">
        <f>SUM(H488)</f>
        <v>123.34</v>
      </c>
    </row>
    <row r="486" spans="1:8" x14ac:dyDescent="0.3">
      <c r="A486" s="166"/>
      <c r="B486" s="172" t="s">
        <v>5560</v>
      </c>
      <c r="C486" s="173"/>
      <c r="D486" s="173"/>
      <c r="E486" s="173"/>
      <c r="F486" s="240"/>
      <c r="G486" s="174"/>
      <c r="H486" s="176">
        <v>0</v>
      </c>
    </row>
    <row r="487" spans="1:8" ht="24" x14ac:dyDescent="0.3">
      <c r="A487" s="166"/>
      <c r="B487" s="167" t="s">
        <v>5619</v>
      </c>
      <c r="C487" s="190" t="s">
        <v>5705</v>
      </c>
      <c r="D487" s="187" t="s">
        <v>5706</v>
      </c>
      <c r="E487" s="170" t="s">
        <v>5707</v>
      </c>
      <c r="F487" s="239">
        <v>1</v>
      </c>
      <c r="G487" s="48">
        <v>123.34</v>
      </c>
      <c r="H487" s="171">
        <f>TRUNC(G487*F487,2)</f>
        <v>123.34</v>
      </c>
    </row>
    <row r="488" spans="1:8" x14ac:dyDescent="0.3">
      <c r="A488" s="166"/>
      <c r="B488" s="172" t="s">
        <v>5565</v>
      </c>
      <c r="C488" s="173"/>
      <c r="D488" s="173"/>
      <c r="E488" s="173"/>
      <c r="F488" s="240"/>
      <c r="G488" s="174"/>
      <c r="H488" s="176">
        <f>SUM(H487)</f>
        <v>123.34</v>
      </c>
    </row>
    <row r="489" spans="1:8" x14ac:dyDescent="0.25">
      <c r="A489" s="40"/>
      <c r="B489" s="188"/>
      <c r="C489" s="40"/>
      <c r="D489" s="40"/>
      <c r="E489" s="40"/>
      <c r="F489" s="241"/>
      <c r="G489" s="40"/>
      <c r="H489" s="40"/>
    </row>
    <row r="490" spans="1:8" x14ac:dyDescent="0.3">
      <c r="A490" s="197">
        <v>235</v>
      </c>
      <c r="B490" s="145" t="s">
        <v>5550</v>
      </c>
      <c r="C490" s="146" t="s">
        <v>78</v>
      </c>
      <c r="D490" s="147" t="s">
        <v>80</v>
      </c>
      <c r="E490" s="148" t="s">
        <v>5551</v>
      </c>
      <c r="F490" s="242" t="s">
        <v>5552</v>
      </c>
      <c r="G490" s="149"/>
      <c r="H490" s="150"/>
    </row>
    <row r="491" spans="1:8" x14ac:dyDescent="0.3">
      <c r="A491" s="198"/>
      <c r="B491" s="152"/>
      <c r="C491" s="153"/>
      <c r="D491" s="154"/>
      <c r="E491" s="155"/>
      <c r="F491" s="243"/>
      <c r="G491" s="156" t="s">
        <v>5555</v>
      </c>
      <c r="H491" s="157" t="s">
        <v>5555</v>
      </c>
    </row>
    <row r="492" spans="1:8" ht="24" x14ac:dyDescent="0.3">
      <c r="A492" s="158"/>
      <c r="B492" s="159" t="s">
        <v>270</v>
      </c>
      <c r="C492" s="160" t="s">
        <v>1897</v>
      </c>
      <c r="D492" s="161" t="s">
        <v>5708</v>
      </c>
      <c r="E492" s="162" t="s">
        <v>101</v>
      </c>
      <c r="F492" s="244"/>
      <c r="G492" s="185"/>
      <c r="H492" s="165">
        <f>SUM(H498,H494)</f>
        <v>26.85</v>
      </c>
    </row>
    <row r="493" spans="1:8" x14ac:dyDescent="0.3">
      <c r="A493" s="166"/>
      <c r="B493" s="167" t="s">
        <v>5557</v>
      </c>
      <c r="C493" s="168">
        <v>5</v>
      </c>
      <c r="D493" s="169" t="s">
        <v>5558</v>
      </c>
      <c r="E493" s="170" t="s">
        <v>33</v>
      </c>
      <c r="F493" s="239">
        <v>0.09</v>
      </c>
      <c r="G493" s="48">
        <v>10.77</v>
      </c>
      <c r="H493" s="171">
        <f>TRUNC(G493*F493,2)</f>
        <v>0.96</v>
      </c>
    </row>
    <row r="494" spans="1:8" x14ac:dyDescent="0.3">
      <c r="A494" s="166"/>
      <c r="B494" s="172" t="s">
        <v>5560</v>
      </c>
      <c r="C494" s="173"/>
      <c r="D494" s="173"/>
      <c r="E494" s="173"/>
      <c r="F494" s="240"/>
      <c r="G494" s="174"/>
      <c r="H494" s="176">
        <f>SUM(H493)</f>
        <v>0.96</v>
      </c>
    </row>
    <row r="495" spans="1:8" x14ac:dyDescent="0.3">
      <c r="A495" s="166"/>
      <c r="B495" s="167" t="s">
        <v>5557</v>
      </c>
      <c r="C495" s="186">
        <v>3070</v>
      </c>
      <c r="D495" s="169" t="s">
        <v>231</v>
      </c>
      <c r="E495" s="170" t="s">
        <v>5573</v>
      </c>
      <c r="F495" s="239">
        <v>2</v>
      </c>
      <c r="G495" s="48">
        <v>0.14000000000000001</v>
      </c>
      <c r="H495" s="171">
        <f>TRUNC(G495*F495,2)</f>
        <v>0.28000000000000003</v>
      </c>
    </row>
    <row r="496" spans="1:8" x14ac:dyDescent="0.3">
      <c r="A496" s="166"/>
      <c r="B496" s="167" t="s">
        <v>5557</v>
      </c>
      <c r="C496" s="186">
        <v>3393</v>
      </c>
      <c r="D496" s="169" t="s">
        <v>267</v>
      </c>
      <c r="E496" s="170" t="s">
        <v>5573</v>
      </c>
      <c r="F496" s="239">
        <v>2</v>
      </c>
      <c r="G496" s="48">
        <v>0.1</v>
      </c>
      <c r="H496" s="171">
        <f>TRUNC(G496*F496,2)</f>
        <v>0.2</v>
      </c>
    </row>
    <row r="497" spans="1:8" ht="36" x14ac:dyDescent="0.3">
      <c r="A497" s="166"/>
      <c r="B497" s="177" t="s">
        <v>5561</v>
      </c>
      <c r="C497" s="178">
        <v>37556</v>
      </c>
      <c r="D497" s="169" t="s">
        <v>5574</v>
      </c>
      <c r="E497" s="179" t="s">
        <v>101</v>
      </c>
      <c r="F497" s="239">
        <v>1</v>
      </c>
      <c r="G497" s="48">
        <v>25.41</v>
      </c>
      <c r="H497" s="171">
        <f>TRUNC(G497*F497,2)</f>
        <v>25.41</v>
      </c>
    </row>
    <row r="498" spans="1:8" x14ac:dyDescent="0.3">
      <c r="A498" s="166"/>
      <c r="B498" s="172" t="s">
        <v>5565</v>
      </c>
      <c r="C498" s="173"/>
      <c r="D498" s="173"/>
      <c r="E498" s="173"/>
      <c r="F498" s="240"/>
      <c r="G498" s="174"/>
      <c r="H498" s="176">
        <f>SUM(H495:H497)</f>
        <v>25.89</v>
      </c>
    </row>
    <row r="499" spans="1:8" x14ac:dyDescent="0.25">
      <c r="A499" s="40"/>
      <c r="B499" s="188"/>
      <c r="C499" s="40"/>
      <c r="D499" s="40"/>
      <c r="E499" s="40"/>
      <c r="F499" s="241"/>
      <c r="G499" s="40"/>
      <c r="H499" s="40"/>
    </row>
    <row r="500" spans="1:8" x14ac:dyDescent="0.3">
      <c r="A500" s="197">
        <v>236</v>
      </c>
      <c r="B500" s="145" t="s">
        <v>5550</v>
      </c>
      <c r="C500" s="146" t="s">
        <v>78</v>
      </c>
      <c r="D500" s="147" t="s">
        <v>80</v>
      </c>
      <c r="E500" s="148" t="s">
        <v>5551</v>
      </c>
      <c r="F500" s="242" t="s">
        <v>5552</v>
      </c>
      <c r="G500" s="149"/>
      <c r="H500" s="150"/>
    </row>
    <row r="501" spans="1:8" x14ac:dyDescent="0.3">
      <c r="A501" s="198"/>
      <c r="B501" s="152"/>
      <c r="C501" s="153"/>
      <c r="D501" s="154"/>
      <c r="E501" s="155"/>
      <c r="F501" s="243"/>
      <c r="G501" s="156" t="s">
        <v>5555</v>
      </c>
      <c r="H501" s="157" t="s">
        <v>5555</v>
      </c>
    </row>
    <row r="502" spans="1:8" ht="24" x14ac:dyDescent="0.3">
      <c r="A502" s="158"/>
      <c r="B502" s="159" t="s">
        <v>270</v>
      </c>
      <c r="C502" s="160" t="s">
        <v>1900</v>
      </c>
      <c r="D502" s="161" t="s">
        <v>5709</v>
      </c>
      <c r="E502" s="162" t="s">
        <v>101</v>
      </c>
      <c r="F502" s="244"/>
      <c r="G502" s="185"/>
      <c r="H502" s="165">
        <f>SUM(H508,H504)</f>
        <v>26.85</v>
      </c>
    </row>
    <row r="503" spans="1:8" x14ac:dyDescent="0.3">
      <c r="A503" s="166"/>
      <c r="B503" s="167" t="s">
        <v>5557</v>
      </c>
      <c r="C503" s="168">
        <v>5</v>
      </c>
      <c r="D503" s="169" t="s">
        <v>5558</v>
      </c>
      <c r="E503" s="170" t="s">
        <v>33</v>
      </c>
      <c r="F503" s="239">
        <v>0.09</v>
      </c>
      <c r="G503" s="48">
        <v>10.77</v>
      </c>
      <c r="H503" s="171">
        <f>TRUNC(G503*F503,2)</f>
        <v>0.96</v>
      </c>
    </row>
    <row r="504" spans="1:8" x14ac:dyDescent="0.3">
      <c r="A504" s="166"/>
      <c r="B504" s="172" t="s">
        <v>5560</v>
      </c>
      <c r="C504" s="173"/>
      <c r="D504" s="173"/>
      <c r="E504" s="173"/>
      <c r="F504" s="240"/>
      <c r="G504" s="174"/>
      <c r="H504" s="176">
        <f>SUM(H503)</f>
        <v>0.96</v>
      </c>
    </row>
    <row r="505" spans="1:8" x14ac:dyDescent="0.3">
      <c r="A505" s="166"/>
      <c r="B505" s="167" t="s">
        <v>5557</v>
      </c>
      <c r="C505" s="186">
        <v>3070</v>
      </c>
      <c r="D505" s="169" t="s">
        <v>231</v>
      </c>
      <c r="E505" s="170" t="s">
        <v>5573</v>
      </c>
      <c r="F505" s="239">
        <v>2</v>
      </c>
      <c r="G505" s="48">
        <v>0.14000000000000001</v>
      </c>
      <c r="H505" s="171">
        <f>TRUNC(G505*F505,2)</f>
        <v>0.28000000000000003</v>
      </c>
    </row>
    <row r="506" spans="1:8" x14ac:dyDescent="0.3">
      <c r="A506" s="166"/>
      <c r="B506" s="167" t="s">
        <v>5557</v>
      </c>
      <c r="C506" s="186">
        <v>3393</v>
      </c>
      <c r="D506" s="169" t="s">
        <v>267</v>
      </c>
      <c r="E506" s="170" t="s">
        <v>5573</v>
      </c>
      <c r="F506" s="239">
        <v>2</v>
      </c>
      <c r="G506" s="48">
        <v>0.1</v>
      </c>
      <c r="H506" s="171">
        <f>TRUNC(G506*F506,2)</f>
        <v>0.2</v>
      </c>
    </row>
    <row r="507" spans="1:8" ht="36" x14ac:dyDescent="0.3">
      <c r="A507" s="166"/>
      <c r="B507" s="177" t="s">
        <v>5561</v>
      </c>
      <c r="C507" s="178">
        <v>37556</v>
      </c>
      <c r="D507" s="187" t="s">
        <v>5575</v>
      </c>
      <c r="E507" s="179" t="s">
        <v>101</v>
      </c>
      <c r="F507" s="239">
        <v>1</v>
      </c>
      <c r="G507" s="48">
        <v>25.41</v>
      </c>
      <c r="H507" s="171">
        <f>TRUNC(G507*F507,2)</f>
        <v>25.41</v>
      </c>
    </row>
    <row r="508" spans="1:8" x14ac:dyDescent="0.3">
      <c r="A508" s="166"/>
      <c r="B508" s="172" t="s">
        <v>5565</v>
      </c>
      <c r="C508" s="173"/>
      <c r="D508" s="173"/>
      <c r="E508" s="173"/>
      <c r="F508" s="240"/>
      <c r="G508" s="174"/>
      <c r="H508" s="176">
        <f>SUM(H505:H507)</f>
        <v>25.89</v>
      </c>
    </row>
    <row r="509" spans="1:8" x14ac:dyDescent="0.25">
      <c r="A509" s="40"/>
      <c r="B509" s="188"/>
      <c r="C509" s="40"/>
      <c r="D509" s="40"/>
      <c r="E509" s="40"/>
      <c r="F509" s="241"/>
      <c r="G509" s="40"/>
      <c r="H509" s="40"/>
    </row>
    <row r="510" spans="1:8" x14ac:dyDescent="0.3">
      <c r="A510" s="197">
        <v>237</v>
      </c>
      <c r="B510" s="145" t="s">
        <v>5550</v>
      </c>
      <c r="C510" s="146" t="s">
        <v>78</v>
      </c>
      <c r="D510" s="147" t="s">
        <v>80</v>
      </c>
      <c r="E510" s="148" t="s">
        <v>5551</v>
      </c>
      <c r="F510" s="242" t="s">
        <v>5552</v>
      </c>
      <c r="G510" s="149"/>
      <c r="H510" s="150"/>
    </row>
    <row r="511" spans="1:8" x14ac:dyDescent="0.3">
      <c r="A511" s="198"/>
      <c r="B511" s="152"/>
      <c r="C511" s="153"/>
      <c r="D511" s="154"/>
      <c r="E511" s="155"/>
      <c r="F511" s="243"/>
      <c r="G511" s="156" t="s">
        <v>5555</v>
      </c>
      <c r="H511" s="157" t="s">
        <v>5555</v>
      </c>
    </row>
    <row r="512" spans="1:8" x14ac:dyDescent="0.3">
      <c r="A512" s="158"/>
      <c r="B512" s="159" t="s">
        <v>270</v>
      </c>
      <c r="C512" s="160" t="s">
        <v>1876</v>
      </c>
      <c r="D512" s="189" t="s">
        <v>1877</v>
      </c>
      <c r="E512" s="162" t="s">
        <v>123</v>
      </c>
      <c r="F512" s="244"/>
      <c r="G512" s="185"/>
      <c r="H512" s="165">
        <f>SUM(H515,H517)</f>
        <v>11.98</v>
      </c>
    </row>
    <row r="513" spans="1:8" x14ac:dyDescent="0.3">
      <c r="A513" s="166"/>
      <c r="B513" s="167" t="s">
        <v>5557</v>
      </c>
      <c r="C513" s="168">
        <v>8</v>
      </c>
      <c r="D513" s="169" t="s">
        <v>5567</v>
      </c>
      <c r="E513" s="170" t="s">
        <v>33</v>
      </c>
      <c r="F513" s="239">
        <v>0.2</v>
      </c>
      <c r="G513" s="48">
        <v>12.28</v>
      </c>
      <c r="H513" s="171">
        <f>TRUNC(G513*F513,2)</f>
        <v>2.4500000000000002</v>
      </c>
    </row>
    <row r="514" spans="1:8" x14ac:dyDescent="0.3">
      <c r="A514" s="166"/>
      <c r="B514" s="167" t="s">
        <v>5557</v>
      </c>
      <c r="C514" s="168">
        <v>12</v>
      </c>
      <c r="D514" s="169" t="s">
        <v>5613</v>
      </c>
      <c r="E514" s="170" t="s">
        <v>33</v>
      </c>
      <c r="F514" s="239">
        <v>0.2</v>
      </c>
      <c r="G514" s="48">
        <v>17.36</v>
      </c>
      <c r="H514" s="171">
        <f>TRUNC(G514*F514,2)</f>
        <v>3.47</v>
      </c>
    </row>
    <row r="515" spans="1:8" x14ac:dyDescent="0.25">
      <c r="A515" s="40"/>
      <c r="B515" s="172" t="s">
        <v>5560</v>
      </c>
      <c r="C515" s="173"/>
      <c r="D515" s="173"/>
      <c r="E515" s="173"/>
      <c r="F515" s="240"/>
      <c r="G515" s="174"/>
      <c r="H515" s="176">
        <f>SUM(H513:H514)</f>
        <v>5.92</v>
      </c>
    </row>
    <row r="516" spans="1:8" ht="24" x14ac:dyDescent="0.3">
      <c r="A516" s="41"/>
      <c r="B516" s="167" t="s">
        <v>5561</v>
      </c>
      <c r="C516" s="186">
        <v>39634</v>
      </c>
      <c r="D516" s="187" t="s">
        <v>5710</v>
      </c>
      <c r="E516" s="170" t="s">
        <v>123</v>
      </c>
      <c r="F516" s="239">
        <v>1</v>
      </c>
      <c r="G516" s="48">
        <v>6.06</v>
      </c>
      <c r="H516" s="171">
        <f>TRUNC(G516*F516,2)</f>
        <v>6.06</v>
      </c>
    </row>
    <row r="517" spans="1:8" x14ac:dyDescent="0.25">
      <c r="A517" s="40"/>
      <c r="B517" s="172" t="s">
        <v>5565</v>
      </c>
      <c r="C517" s="173"/>
      <c r="D517" s="173"/>
      <c r="E517" s="173"/>
      <c r="F517" s="240"/>
      <c r="G517" s="174"/>
      <c r="H517" s="176">
        <f>SUM(H516)</f>
        <v>6.06</v>
      </c>
    </row>
    <row r="518" spans="1:8" x14ac:dyDescent="0.25">
      <c r="A518" s="40"/>
      <c r="B518" s="188"/>
      <c r="C518" s="40"/>
      <c r="D518" s="40"/>
      <c r="E518" s="40"/>
      <c r="F518" s="241"/>
      <c r="G518" s="40"/>
      <c r="H518" s="40"/>
    </row>
    <row r="519" spans="1:8" x14ac:dyDescent="0.3">
      <c r="A519" s="197">
        <v>240</v>
      </c>
      <c r="B519" s="145" t="s">
        <v>5550</v>
      </c>
      <c r="C519" s="146" t="s">
        <v>78</v>
      </c>
      <c r="D519" s="147" t="s">
        <v>80</v>
      </c>
      <c r="E519" s="148" t="s">
        <v>5551</v>
      </c>
      <c r="F519" s="242" t="s">
        <v>5552</v>
      </c>
      <c r="G519" s="149"/>
      <c r="H519" s="150"/>
    </row>
    <row r="520" spans="1:8" x14ac:dyDescent="0.3">
      <c r="A520" s="198"/>
      <c r="B520" s="152"/>
      <c r="C520" s="153"/>
      <c r="D520" s="154"/>
      <c r="E520" s="155"/>
      <c r="F520" s="243"/>
      <c r="G520" s="156" t="s">
        <v>5555</v>
      </c>
      <c r="H520" s="157" t="s">
        <v>5555</v>
      </c>
    </row>
    <row r="521" spans="1:8" x14ac:dyDescent="0.3">
      <c r="A521" s="158"/>
      <c r="B521" s="159" t="s">
        <v>270</v>
      </c>
      <c r="C521" s="160" t="s">
        <v>866</v>
      </c>
      <c r="D521" s="189" t="s">
        <v>867</v>
      </c>
      <c r="E521" s="162" t="s">
        <v>106</v>
      </c>
      <c r="F521" s="244"/>
      <c r="G521" s="185"/>
      <c r="H521" s="165">
        <f>SUM(H524,H537)</f>
        <v>434.27</v>
      </c>
    </row>
    <row r="522" spans="1:8" x14ac:dyDescent="0.3">
      <c r="A522" s="166"/>
      <c r="B522" s="167" t="s">
        <v>5557</v>
      </c>
      <c r="C522" s="168">
        <v>5</v>
      </c>
      <c r="D522" s="169" t="s">
        <v>5558</v>
      </c>
      <c r="E522" s="170" t="s">
        <v>33</v>
      </c>
      <c r="F522" s="239">
        <v>1.4570000000000001</v>
      </c>
      <c r="G522" s="48">
        <v>10.77</v>
      </c>
      <c r="H522" s="171">
        <f>TRUNC(G522*F522,2)</f>
        <v>15.69</v>
      </c>
    </row>
    <row r="523" spans="1:8" x14ac:dyDescent="0.3">
      <c r="A523" s="166"/>
      <c r="B523" s="167" t="s">
        <v>5557</v>
      </c>
      <c r="C523" s="168">
        <v>4</v>
      </c>
      <c r="D523" s="169" t="s">
        <v>5589</v>
      </c>
      <c r="E523" s="170" t="s">
        <v>33</v>
      </c>
      <c r="F523" s="239">
        <v>1.1788817142857144</v>
      </c>
      <c r="G523" s="48">
        <v>17.36</v>
      </c>
      <c r="H523" s="171">
        <f>TRUNC(G523*F523,2)</f>
        <v>20.46</v>
      </c>
    </row>
    <row r="524" spans="1:8" x14ac:dyDescent="0.3">
      <c r="A524" s="166"/>
      <c r="B524" s="172" t="s">
        <v>5560</v>
      </c>
      <c r="C524" s="173"/>
      <c r="D524" s="173"/>
      <c r="E524" s="173"/>
      <c r="F524" s="240"/>
      <c r="G524" s="174"/>
      <c r="H524" s="176">
        <f>SUM(H522:H523)</f>
        <v>36.15</v>
      </c>
    </row>
    <row r="525" spans="1:8" x14ac:dyDescent="0.3">
      <c r="A525" s="166"/>
      <c r="B525" s="167" t="s">
        <v>5557</v>
      </c>
      <c r="C525" s="190" t="s">
        <v>5711</v>
      </c>
      <c r="D525" s="169" t="s">
        <v>5712</v>
      </c>
      <c r="E525" s="170" t="s">
        <v>5587</v>
      </c>
      <c r="F525" s="239">
        <v>2.4</v>
      </c>
      <c r="G525" s="48">
        <v>60.65</v>
      </c>
      <c r="H525" s="171">
        <f>TRUNC(G525*F525,2)</f>
        <v>145.56</v>
      </c>
    </row>
    <row r="526" spans="1:8" x14ac:dyDescent="0.3">
      <c r="A526" s="166"/>
      <c r="B526" s="167" t="s">
        <v>5557</v>
      </c>
      <c r="C526" s="186">
        <v>1334</v>
      </c>
      <c r="D526" s="169" t="s">
        <v>5644</v>
      </c>
      <c r="E526" s="170" t="s">
        <v>5573</v>
      </c>
      <c r="F526" s="239">
        <v>6.8400000000000002E-2</v>
      </c>
      <c r="G526" s="48">
        <v>10.42</v>
      </c>
      <c r="H526" s="171">
        <f>TRUNC(G526*F526,2)</f>
        <v>0.71</v>
      </c>
    </row>
    <row r="527" spans="1:8" x14ac:dyDescent="0.3">
      <c r="A527" s="166"/>
      <c r="B527" s="167" t="s">
        <v>5557</v>
      </c>
      <c r="C527" s="186">
        <v>1264</v>
      </c>
      <c r="D527" s="169" t="s">
        <v>5643</v>
      </c>
      <c r="E527" s="170" t="s">
        <v>5573</v>
      </c>
      <c r="F527" s="239">
        <v>5.9499999999999997E-2</v>
      </c>
      <c r="G527" s="48">
        <v>13.3</v>
      </c>
      <c r="H527" s="171">
        <f>TRUNC(G527*F527,2)</f>
        <v>0.79</v>
      </c>
    </row>
    <row r="528" spans="1:8" x14ac:dyDescent="0.3">
      <c r="A528" s="166"/>
      <c r="B528" s="167" t="s">
        <v>5557</v>
      </c>
      <c r="C528" s="186">
        <v>1672</v>
      </c>
      <c r="D528" s="169" t="s">
        <v>5642</v>
      </c>
      <c r="E528" s="170" t="s">
        <v>5573</v>
      </c>
      <c r="F528" s="239">
        <v>0.29759999999999998</v>
      </c>
      <c r="G528" s="48">
        <v>2.3199999999999998</v>
      </c>
      <c r="H528" s="171">
        <f>TRUNC(G528*F528,2)</f>
        <v>0.69</v>
      </c>
    </row>
    <row r="529" spans="1:8" x14ac:dyDescent="0.3">
      <c r="A529" s="166"/>
      <c r="B529" s="167" t="s">
        <v>5557</v>
      </c>
      <c r="C529" s="186">
        <v>1393</v>
      </c>
      <c r="D529" s="169" t="s">
        <v>5713</v>
      </c>
      <c r="E529" s="170" t="s">
        <v>5564</v>
      </c>
      <c r="F529" s="239">
        <v>12.69</v>
      </c>
      <c r="G529" s="48">
        <v>10.79</v>
      </c>
      <c r="H529" s="171">
        <f>TRUNC(G529*F529,2)</f>
        <v>136.91999999999999</v>
      </c>
    </row>
    <row r="530" spans="1:8" x14ac:dyDescent="0.3">
      <c r="A530" s="166"/>
      <c r="B530" s="167" t="s">
        <v>5557</v>
      </c>
      <c r="C530" s="186">
        <v>2375</v>
      </c>
      <c r="D530" s="169" t="s">
        <v>5714</v>
      </c>
      <c r="E530" s="170" t="s">
        <v>5564</v>
      </c>
      <c r="F530" s="239">
        <v>2.7766999999999999</v>
      </c>
      <c r="G530" s="48">
        <v>9.36</v>
      </c>
      <c r="H530" s="171">
        <f>TRUNC(G530*F530,2)</f>
        <v>25.98</v>
      </c>
    </row>
    <row r="531" spans="1:8" x14ac:dyDescent="0.3">
      <c r="A531" s="166"/>
      <c r="B531" s="167" t="s">
        <v>5557</v>
      </c>
      <c r="C531" s="186">
        <v>2246</v>
      </c>
      <c r="D531" s="169" t="s">
        <v>5641</v>
      </c>
      <c r="E531" s="170" t="s">
        <v>5564</v>
      </c>
      <c r="F531" s="239">
        <v>0.11849999999999999</v>
      </c>
      <c r="G531" s="48">
        <v>21.6</v>
      </c>
      <c r="H531" s="171">
        <f>TRUNC(G531*F531,2)</f>
        <v>2.5499999999999998</v>
      </c>
    </row>
    <row r="532" spans="1:8" x14ac:dyDescent="0.3">
      <c r="A532" s="166"/>
      <c r="B532" s="167" t="s">
        <v>5557</v>
      </c>
      <c r="C532" s="186">
        <v>2899</v>
      </c>
      <c r="D532" s="169" t="s">
        <v>5645</v>
      </c>
      <c r="E532" s="170" t="s">
        <v>5573</v>
      </c>
      <c r="F532" s="239">
        <v>1</v>
      </c>
      <c r="G532" s="48">
        <v>72.52</v>
      </c>
      <c r="H532" s="171">
        <f>TRUNC(G532*F532,2)</f>
        <v>72.52</v>
      </c>
    </row>
    <row r="533" spans="1:8" x14ac:dyDescent="0.3">
      <c r="A533" s="166"/>
      <c r="B533" s="167" t="s">
        <v>5557</v>
      </c>
      <c r="C533" s="186">
        <v>2417</v>
      </c>
      <c r="D533" s="169" t="s">
        <v>5640</v>
      </c>
      <c r="E533" s="170" t="s">
        <v>5564</v>
      </c>
      <c r="F533" s="239">
        <v>0.23810000000000001</v>
      </c>
      <c r="G533" s="48">
        <v>27.99</v>
      </c>
      <c r="H533" s="171">
        <f>TRUNC(G533*F533,2)</f>
        <v>6.66</v>
      </c>
    </row>
    <row r="534" spans="1:8" x14ac:dyDescent="0.3">
      <c r="A534" s="166"/>
      <c r="B534" s="167" t="s">
        <v>5557</v>
      </c>
      <c r="C534" s="186">
        <v>1215</v>
      </c>
      <c r="D534" s="169" t="s">
        <v>5599</v>
      </c>
      <c r="E534" s="170" t="s">
        <v>5564</v>
      </c>
      <c r="F534" s="239">
        <v>4.4249999999999998</v>
      </c>
      <c r="G534" s="48">
        <v>0.54</v>
      </c>
      <c r="H534" s="171">
        <f>TRUNC(G534*F534,2)</f>
        <v>2.38</v>
      </c>
    </row>
    <row r="535" spans="1:8" x14ac:dyDescent="0.3">
      <c r="A535" s="166"/>
      <c r="B535" s="167" t="s">
        <v>5557</v>
      </c>
      <c r="C535" s="168">
        <v>104</v>
      </c>
      <c r="D535" s="169" t="s">
        <v>5580</v>
      </c>
      <c r="E535" s="170" t="s">
        <v>5579</v>
      </c>
      <c r="F535" s="239">
        <v>1.3299999999999999E-2</v>
      </c>
      <c r="G535" s="48">
        <v>145.91</v>
      </c>
      <c r="H535" s="171">
        <f>TRUNC(G535*F535,2)</f>
        <v>1.94</v>
      </c>
    </row>
    <row r="536" spans="1:8" x14ac:dyDescent="0.3">
      <c r="A536" s="166"/>
      <c r="B536" s="167" t="s">
        <v>5557</v>
      </c>
      <c r="C536" s="186">
        <v>2386</v>
      </c>
      <c r="D536" s="169" t="s">
        <v>5596</v>
      </c>
      <c r="E536" s="170" t="s">
        <v>5579</v>
      </c>
      <c r="F536" s="239">
        <v>1.2500000000000001E-2</v>
      </c>
      <c r="G536" s="48">
        <v>113.9</v>
      </c>
      <c r="H536" s="171">
        <f>TRUNC(G536*F536,2)</f>
        <v>1.42</v>
      </c>
    </row>
    <row r="537" spans="1:8" x14ac:dyDescent="0.3">
      <c r="A537" s="166"/>
      <c r="B537" s="172" t="s">
        <v>5565</v>
      </c>
      <c r="C537" s="173"/>
      <c r="D537" s="173"/>
      <c r="E537" s="173"/>
      <c r="F537" s="240"/>
      <c r="G537" s="174"/>
      <c r="H537" s="176">
        <f>SUM(H525:H536)</f>
        <v>398.12</v>
      </c>
    </row>
    <row r="538" spans="1:8" x14ac:dyDescent="0.25">
      <c r="A538" s="40"/>
      <c r="B538" s="188"/>
      <c r="C538" s="40"/>
      <c r="D538" s="40"/>
      <c r="E538" s="40"/>
      <c r="F538" s="241"/>
      <c r="G538" s="40"/>
      <c r="H538" s="40"/>
    </row>
    <row r="539" spans="1:8" x14ac:dyDescent="0.3">
      <c r="A539" s="197">
        <v>243</v>
      </c>
      <c r="B539" s="145" t="s">
        <v>5550</v>
      </c>
      <c r="C539" s="146" t="s">
        <v>78</v>
      </c>
      <c r="D539" s="147" t="s">
        <v>80</v>
      </c>
      <c r="E539" s="148" t="s">
        <v>5551</v>
      </c>
      <c r="F539" s="242" t="s">
        <v>5552</v>
      </c>
      <c r="G539" s="149"/>
      <c r="H539" s="150"/>
    </row>
    <row r="540" spans="1:8" x14ac:dyDescent="0.3">
      <c r="A540" s="198"/>
      <c r="B540" s="152"/>
      <c r="C540" s="153"/>
      <c r="D540" s="154"/>
      <c r="E540" s="155"/>
      <c r="F540" s="243"/>
      <c r="G540" s="156" t="s">
        <v>5555</v>
      </c>
      <c r="H540" s="157" t="s">
        <v>5555</v>
      </c>
    </row>
    <row r="541" spans="1:8" x14ac:dyDescent="0.3">
      <c r="A541" s="158"/>
      <c r="B541" s="159" t="s">
        <v>270</v>
      </c>
      <c r="C541" s="160" t="s">
        <v>1551</v>
      </c>
      <c r="D541" s="189" t="s">
        <v>1552</v>
      </c>
      <c r="E541" s="162" t="s">
        <v>5564</v>
      </c>
      <c r="F541" s="244"/>
      <c r="G541" s="185"/>
      <c r="H541" s="165">
        <f>SUM(H544)</f>
        <v>15.28</v>
      </c>
    </row>
    <row r="542" spans="1:8" x14ac:dyDescent="0.3">
      <c r="A542" s="166"/>
      <c r="B542" s="172" t="s">
        <v>5560</v>
      </c>
      <c r="C542" s="173"/>
      <c r="D542" s="173"/>
      <c r="E542" s="173"/>
      <c r="F542" s="240"/>
      <c r="G542" s="174"/>
      <c r="H542" s="176">
        <v>0</v>
      </c>
    </row>
    <row r="543" spans="1:8" ht="24" x14ac:dyDescent="0.3">
      <c r="A543" s="166"/>
      <c r="B543" s="167" t="s">
        <v>104</v>
      </c>
      <c r="C543" s="186">
        <v>150204</v>
      </c>
      <c r="D543" s="187" t="s">
        <v>5715</v>
      </c>
      <c r="E543" s="170" t="s">
        <v>5564</v>
      </c>
      <c r="F543" s="239">
        <v>1</v>
      </c>
      <c r="G543" s="48">
        <v>15.28</v>
      </c>
      <c r="H543" s="171">
        <f>TRUNC(G543*F543,2)</f>
        <v>15.28</v>
      </c>
    </row>
    <row r="544" spans="1:8" x14ac:dyDescent="0.3">
      <c r="A544" s="166"/>
      <c r="B544" s="172" t="s">
        <v>5565</v>
      </c>
      <c r="C544" s="173"/>
      <c r="D544" s="173"/>
      <c r="E544" s="173"/>
      <c r="F544" s="240"/>
      <c r="G544" s="174"/>
      <c r="H544" s="176">
        <f>SUM(H543)</f>
        <v>15.28</v>
      </c>
    </row>
    <row r="545" spans="1:8" x14ac:dyDescent="0.25">
      <c r="A545" s="40"/>
      <c r="B545" s="188"/>
      <c r="C545" s="40"/>
      <c r="D545" s="40"/>
      <c r="E545" s="40"/>
      <c r="F545" s="241"/>
      <c r="G545" s="40"/>
      <c r="H545" s="40"/>
    </row>
    <row r="546" spans="1:8" x14ac:dyDescent="0.3">
      <c r="A546" s="197">
        <v>273</v>
      </c>
      <c r="B546" s="145" t="s">
        <v>5550</v>
      </c>
      <c r="C546" s="146" t="s">
        <v>78</v>
      </c>
      <c r="D546" s="147" t="s">
        <v>80</v>
      </c>
      <c r="E546" s="148" t="s">
        <v>5551</v>
      </c>
      <c r="F546" s="242" t="s">
        <v>5552</v>
      </c>
      <c r="G546" s="149"/>
      <c r="H546" s="150"/>
    </row>
    <row r="547" spans="1:8" x14ac:dyDescent="0.3">
      <c r="A547" s="198"/>
      <c r="B547" s="152"/>
      <c r="C547" s="153"/>
      <c r="D547" s="154"/>
      <c r="E547" s="155"/>
      <c r="F547" s="243"/>
      <c r="G547" s="156" t="s">
        <v>5555</v>
      </c>
      <c r="H547" s="157" t="s">
        <v>5555</v>
      </c>
    </row>
    <row r="548" spans="1:8" ht="24" x14ac:dyDescent="0.3">
      <c r="A548" s="158"/>
      <c r="B548" s="159" t="s">
        <v>270</v>
      </c>
      <c r="C548" s="160" t="s">
        <v>820</v>
      </c>
      <c r="D548" s="161" t="s">
        <v>5716</v>
      </c>
      <c r="E548" s="162" t="s">
        <v>5605</v>
      </c>
      <c r="F548" s="244"/>
      <c r="G548" s="185"/>
      <c r="H548" s="165">
        <f>SUM(H555,H571)</f>
        <v>111.41999999999999</v>
      </c>
    </row>
    <row r="549" spans="1:8" x14ac:dyDescent="0.3">
      <c r="A549" s="166"/>
      <c r="B549" s="167" t="s">
        <v>5557</v>
      </c>
      <c r="C549" s="168">
        <v>5</v>
      </c>
      <c r="D549" s="169" t="s">
        <v>5558</v>
      </c>
      <c r="E549" s="170" t="s">
        <v>33</v>
      </c>
      <c r="F549" s="239">
        <v>1.2241</v>
      </c>
      <c r="G549" s="48">
        <v>10.77</v>
      </c>
      <c r="H549" s="171">
        <f>TRUNC(G549*F549,2)</f>
        <v>13.18</v>
      </c>
    </row>
    <row r="550" spans="1:8" x14ac:dyDescent="0.3">
      <c r="A550" s="166"/>
      <c r="B550" s="167" t="s">
        <v>5557</v>
      </c>
      <c r="C550" s="168">
        <v>32</v>
      </c>
      <c r="D550" s="169" t="s">
        <v>5590</v>
      </c>
      <c r="E550" s="170" t="s">
        <v>33</v>
      </c>
      <c r="F550" s="239">
        <v>8.6199999999999999E-2</v>
      </c>
      <c r="G550" s="48">
        <v>12.65</v>
      </c>
      <c r="H550" s="171">
        <f>TRUNC(G550*F550,2)</f>
        <v>1.0900000000000001</v>
      </c>
    </row>
    <row r="551" spans="1:8" x14ac:dyDescent="0.3">
      <c r="A551" s="166"/>
      <c r="B551" s="167" t="s">
        <v>5557</v>
      </c>
      <c r="C551" s="168">
        <v>4</v>
      </c>
      <c r="D551" s="169" t="s">
        <v>5589</v>
      </c>
      <c r="E551" s="170" t="s">
        <v>33</v>
      </c>
      <c r="F551" s="239">
        <v>0.57879999999999998</v>
      </c>
      <c r="G551" s="48">
        <v>17.36</v>
      </c>
      <c r="H551" s="171">
        <f>TRUNC(G551*F551,2)</f>
        <v>10.039999999999999</v>
      </c>
    </row>
    <row r="552" spans="1:8" x14ac:dyDescent="0.3">
      <c r="A552" s="166"/>
      <c r="B552" s="167" t="s">
        <v>5557</v>
      </c>
      <c r="C552" s="168">
        <v>6</v>
      </c>
      <c r="D552" s="169" t="s">
        <v>5559</v>
      </c>
      <c r="E552" s="170" t="s">
        <v>33</v>
      </c>
      <c r="F552" s="239">
        <v>0.27979999999999999</v>
      </c>
      <c r="G552" s="48">
        <v>17.36</v>
      </c>
      <c r="H552" s="171">
        <f>TRUNC(G552*F552,2)</f>
        <v>4.8499999999999996</v>
      </c>
    </row>
    <row r="553" spans="1:8" x14ac:dyDescent="0.3">
      <c r="A553" s="166"/>
      <c r="B553" s="167" t="s">
        <v>5557</v>
      </c>
      <c r="C553" s="168">
        <v>8</v>
      </c>
      <c r="D553" s="169" t="s">
        <v>5567</v>
      </c>
      <c r="E553" s="170" t="s">
        <v>33</v>
      </c>
      <c r="F553" s="239">
        <v>0.45800000000000002</v>
      </c>
      <c r="G553" s="48">
        <v>12.28</v>
      </c>
      <c r="H553" s="171">
        <f>TRUNC(G553*F553,2)</f>
        <v>5.62</v>
      </c>
    </row>
    <row r="554" spans="1:8" x14ac:dyDescent="0.3">
      <c r="A554" s="166"/>
      <c r="B554" s="167" t="s">
        <v>5557</v>
      </c>
      <c r="C554" s="168">
        <v>10</v>
      </c>
      <c r="D554" s="169" t="s">
        <v>5591</v>
      </c>
      <c r="E554" s="170" t="s">
        <v>33</v>
      </c>
      <c r="F554" s="239">
        <v>0.17354500000000012</v>
      </c>
      <c r="G554" s="48">
        <v>17.36</v>
      </c>
      <c r="H554" s="171">
        <f>TRUNC(G554*F554,2)</f>
        <v>3.01</v>
      </c>
    </row>
    <row r="555" spans="1:8" x14ac:dyDescent="0.3">
      <c r="A555" s="166"/>
      <c r="B555" s="172" t="s">
        <v>5560</v>
      </c>
      <c r="C555" s="173"/>
      <c r="D555" s="173"/>
      <c r="E555" s="173"/>
      <c r="F555" s="240"/>
      <c r="G555" s="174"/>
      <c r="H555" s="176">
        <f>SUM(H549:H554)</f>
        <v>37.789999999999992</v>
      </c>
    </row>
    <row r="556" spans="1:8" x14ac:dyDescent="0.3">
      <c r="A556" s="166"/>
      <c r="B556" s="167" t="s">
        <v>5557</v>
      </c>
      <c r="C556" s="186">
        <v>2023</v>
      </c>
      <c r="D556" s="169" t="s">
        <v>5601</v>
      </c>
      <c r="E556" s="170" t="s">
        <v>5587</v>
      </c>
      <c r="F556" s="239">
        <v>0.58109999999999995</v>
      </c>
      <c r="G556" s="48">
        <v>12.24</v>
      </c>
      <c r="H556" s="171">
        <f>TRUNC(G556*F556,2)</f>
        <v>7.11</v>
      </c>
    </row>
    <row r="557" spans="1:8" x14ac:dyDescent="0.3">
      <c r="A557" s="166"/>
      <c r="B557" s="167" t="s">
        <v>5557</v>
      </c>
      <c r="C557" s="186">
        <v>2034</v>
      </c>
      <c r="D557" s="169" t="s">
        <v>5600</v>
      </c>
      <c r="E557" s="170" t="s">
        <v>5573</v>
      </c>
      <c r="F557" s="239">
        <v>22.3078</v>
      </c>
      <c r="G557" s="48">
        <v>0.56000000000000005</v>
      </c>
      <c r="H557" s="171">
        <f>TRUNC(G557*F557,2)</f>
        <v>12.49</v>
      </c>
    </row>
    <row r="558" spans="1:8" x14ac:dyDescent="0.3">
      <c r="A558" s="166"/>
      <c r="B558" s="167" t="s">
        <v>5557</v>
      </c>
      <c r="C558" s="186">
        <v>1858</v>
      </c>
      <c r="D558" s="169" t="s">
        <v>5603</v>
      </c>
      <c r="E558" s="170" t="s">
        <v>5587</v>
      </c>
      <c r="F558" s="239">
        <v>0.23</v>
      </c>
      <c r="G558" s="48">
        <v>6.73</v>
      </c>
      <c r="H558" s="171">
        <f>TRUNC(G558*F558,2)</f>
        <v>1.54</v>
      </c>
    </row>
    <row r="559" spans="1:8" x14ac:dyDescent="0.3">
      <c r="A559" s="166"/>
      <c r="B559" s="167" t="s">
        <v>5557</v>
      </c>
      <c r="C559" s="186">
        <v>1861</v>
      </c>
      <c r="D559" s="169" t="s">
        <v>5602</v>
      </c>
      <c r="E559" s="170" t="s">
        <v>5564</v>
      </c>
      <c r="F559" s="239">
        <v>3.6900000000000002E-2</v>
      </c>
      <c r="G559" s="48">
        <v>21.04</v>
      </c>
      <c r="H559" s="171">
        <f>TRUNC(G559*F559,2)</f>
        <v>0.77</v>
      </c>
    </row>
    <row r="560" spans="1:8" x14ac:dyDescent="0.3">
      <c r="A560" s="166"/>
      <c r="B560" s="167" t="s">
        <v>5557</v>
      </c>
      <c r="C560" s="186">
        <v>1215</v>
      </c>
      <c r="D560" s="169" t="s">
        <v>5599</v>
      </c>
      <c r="E560" s="170" t="s">
        <v>5564</v>
      </c>
      <c r="F560" s="239">
        <v>15.9956</v>
      </c>
      <c r="G560" s="48">
        <v>0.54</v>
      </c>
      <c r="H560" s="171">
        <f>TRUNC(G560*F560,2)</f>
        <v>8.6300000000000008</v>
      </c>
    </row>
    <row r="561" spans="1:8" x14ac:dyDescent="0.3">
      <c r="A561" s="166"/>
      <c r="B561" s="167" t="s">
        <v>5557</v>
      </c>
      <c r="C561" s="186">
        <v>1221</v>
      </c>
      <c r="D561" s="169" t="s">
        <v>5598</v>
      </c>
      <c r="E561" s="170" t="s">
        <v>5564</v>
      </c>
      <c r="F561" s="239">
        <v>1.8010999999999999</v>
      </c>
      <c r="G561" s="48">
        <v>0.82</v>
      </c>
      <c r="H561" s="171">
        <f>TRUNC(G561*F561,2)</f>
        <v>1.47</v>
      </c>
    </row>
    <row r="562" spans="1:8" x14ac:dyDescent="0.3">
      <c r="A562" s="166"/>
      <c r="B562" s="167" t="s">
        <v>5557</v>
      </c>
      <c r="C562" s="186">
        <v>2437</v>
      </c>
      <c r="D562" s="169" t="s">
        <v>5594</v>
      </c>
      <c r="E562" s="170" t="s">
        <v>5564</v>
      </c>
      <c r="F562" s="239">
        <v>0.36670000000000003</v>
      </c>
      <c r="G562" s="48">
        <v>6.98</v>
      </c>
      <c r="H562" s="171">
        <f>TRUNC(G562*F562,2)</f>
        <v>2.5499999999999998</v>
      </c>
    </row>
    <row r="563" spans="1:8" x14ac:dyDescent="0.3">
      <c r="A563" s="166"/>
      <c r="B563" s="167" t="s">
        <v>5557</v>
      </c>
      <c r="C563" s="186">
        <v>2438</v>
      </c>
      <c r="D563" s="169" t="s">
        <v>5595</v>
      </c>
      <c r="E563" s="170" t="s">
        <v>5564</v>
      </c>
      <c r="F563" s="239">
        <v>0.29330000000000001</v>
      </c>
      <c r="G563" s="48">
        <v>6.69</v>
      </c>
      <c r="H563" s="171">
        <f>TRUNC(G563*F563,2)</f>
        <v>1.96</v>
      </c>
    </row>
    <row r="564" spans="1:8" x14ac:dyDescent="0.3">
      <c r="A564" s="166"/>
      <c r="B564" s="167" t="s">
        <v>5557</v>
      </c>
      <c r="C564" s="186">
        <v>2439</v>
      </c>
      <c r="D564" s="169" t="s">
        <v>5717</v>
      </c>
      <c r="E564" s="170" t="s">
        <v>5564</v>
      </c>
      <c r="F564" s="239">
        <v>2.7904</v>
      </c>
      <c r="G564" s="48">
        <v>6.62</v>
      </c>
      <c r="H564" s="171">
        <f>TRUNC(G564*F564,2)</f>
        <v>18.47</v>
      </c>
    </row>
    <row r="565" spans="1:8" x14ac:dyDescent="0.3">
      <c r="A565" s="166"/>
      <c r="B565" s="167" t="s">
        <v>5557</v>
      </c>
      <c r="C565" s="186">
        <v>2448</v>
      </c>
      <c r="D565" s="169" t="s">
        <v>5593</v>
      </c>
      <c r="E565" s="170" t="s">
        <v>5564</v>
      </c>
      <c r="F565" s="239">
        <v>0.45269999999999999</v>
      </c>
      <c r="G565" s="48">
        <v>9.51</v>
      </c>
      <c r="H565" s="171">
        <f>TRUNC(G565*F565,2)</f>
        <v>4.3</v>
      </c>
    </row>
    <row r="566" spans="1:8" x14ac:dyDescent="0.3">
      <c r="A566" s="166"/>
      <c r="B566" s="167" t="s">
        <v>5557</v>
      </c>
      <c r="C566" s="186">
        <v>2426</v>
      </c>
      <c r="D566" s="169" t="s">
        <v>5592</v>
      </c>
      <c r="E566" s="170" t="s">
        <v>5564</v>
      </c>
      <c r="F566" s="239">
        <v>0.01</v>
      </c>
      <c r="G566" s="48">
        <v>17.79</v>
      </c>
      <c r="H566" s="171">
        <f>TRUNC(G566*F566,2)</f>
        <v>0.17</v>
      </c>
    </row>
    <row r="567" spans="1:8" x14ac:dyDescent="0.3">
      <c r="A567" s="166"/>
      <c r="B567" s="167" t="s">
        <v>5557</v>
      </c>
      <c r="C567" s="168">
        <v>102</v>
      </c>
      <c r="D567" s="169" t="s">
        <v>5563</v>
      </c>
      <c r="E567" s="170" t="s">
        <v>5564</v>
      </c>
      <c r="F567" s="239">
        <v>7.0900000000000005E-2</v>
      </c>
      <c r="G567" s="48">
        <v>21.13</v>
      </c>
      <c r="H567" s="171">
        <f>TRUNC(G567*F567,2)</f>
        <v>1.49</v>
      </c>
    </row>
    <row r="568" spans="1:8" x14ac:dyDescent="0.3">
      <c r="A568" s="166"/>
      <c r="B568" s="167" t="s">
        <v>5557</v>
      </c>
      <c r="C568" s="186">
        <v>2386</v>
      </c>
      <c r="D568" s="169" t="s">
        <v>5596</v>
      </c>
      <c r="E568" s="170" t="s">
        <v>5579</v>
      </c>
      <c r="F568" s="239">
        <v>1.9599999999999999E-2</v>
      </c>
      <c r="G568" s="48">
        <v>113.9</v>
      </c>
      <c r="H568" s="171">
        <f>TRUNC(G568*F568,2)</f>
        <v>2.23</v>
      </c>
    </row>
    <row r="569" spans="1:8" x14ac:dyDescent="0.3">
      <c r="A569" s="166"/>
      <c r="B569" s="167" t="s">
        <v>5557</v>
      </c>
      <c r="C569" s="186">
        <v>2497</v>
      </c>
      <c r="D569" s="169" t="s">
        <v>5597</v>
      </c>
      <c r="E569" s="170" t="s">
        <v>5579</v>
      </c>
      <c r="F569" s="239">
        <v>1.9599999999999999E-2</v>
      </c>
      <c r="G569" s="48">
        <v>111.96</v>
      </c>
      <c r="H569" s="171">
        <f>TRUNC(G569*F569,2)</f>
        <v>2.19</v>
      </c>
    </row>
    <row r="570" spans="1:8" x14ac:dyDescent="0.3">
      <c r="A570" s="166"/>
      <c r="B570" s="167" t="s">
        <v>5557</v>
      </c>
      <c r="C570" s="168">
        <v>104</v>
      </c>
      <c r="D570" s="169" t="s">
        <v>5580</v>
      </c>
      <c r="E570" s="170" t="s">
        <v>5579</v>
      </c>
      <c r="F570" s="239">
        <v>5.6643999999999743E-2</v>
      </c>
      <c r="G570" s="48">
        <v>145.91</v>
      </c>
      <c r="H570" s="171">
        <f>TRUNC(G570*F570,2)</f>
        <v>8.26</v>
      </c>
    </row>
    <row r="571" spans="1:8" x14ac:dyDescent="0.3">
      <c r="A571" s="166"/>
      <c r="B571" s="172" t="s">
        <v>5565</v>
      </c>
      <c r="C571" s="173"/>
      <c r="D571" s="173"/>
      <c r="E571" s="173"/>
      <c r="F571" s="240"/>
      <c r="G571" s="174"/>
      <c r="H571" s="176">
        <f>SUM(H556:H570)</f>
        <v>73.63</v>
      </c>
    </row>
    <row r="572" spans="1:8" x14ac:dyDescent="0.25">
      <c r="A572" s="40"/>
      <c r="B572" s="188"/>
      <c r="C572" s="40"/>
      <c r="D572" s="40"/>
      <c r="E572" s="40"/>
      <c r="F572" s="241"/>
      <c r="G572" s="40"/>
      <c r="H572" s="40"/>
    </row>
    <row r="573" spans="1:8" x14ac:dyDescent="0.3">
      <c r="A573" s="197">
        <v>276</v>
      </c>
      <c r="B573" s="145" t="s">
        <v>5550</v>
      </c>
      <c r="C573" s="146" t="s">
        <v>78</v>
      </c>
      <c r="D573" s="147" t="s">
        <v>80</v>
      </c>
      <c r="E573" s="148" t="s">
        <v>5551</v>
      </c>
      <c r="F573" s="242" t="s">
        <v>5552</v>
      </c>
      <c r="G573" s="149"/>
      <c r="H573" s="150"/>
    </row>
    <row r="574" spans="1:8" x14ac:dyDescent="0.3">
      <c r="A574" s="198"/>
      <c r="B574" s="152"/>
      <c r="C574" s="153"/>
      <c r="D574" s="154"/>
      <c r="E574" s="155"/>
      <c r="F574" s="243"/>
      <c r="G574" s="156" t="s">
        <v>5555</v>
      </c>
      <c r="H574" s="157" t="s">
        <v>5555</v>
      </c>
    </row>
    <row r="575" spans="1:8" ht="24" x14ac:dyDescent="0.3">
      <c r="A575" s="158"/>
      <c r="B575" s="159" t="s">
        <v>270</v>
      </c>
      <c r="C575" s="160" t="s">
        <v>754</v>
      </c>
      <c r="D575" s="161" t="s">
        <v>5718</v>
      </c>
      <c r="E575" s="162" t="s">
        <v>5605</v>
      </c>
      <c r="F575" s="244"/>
      <c r="G575" s="185"/>
      <c r="H575" s="165">
        <f>SUM(H578,H582)</f>
        <v>78.08</v>
      </c>
    </row>
    <row r="576" spans="1:8" x14ac:dyDescent="0.3">
      <c r="A576" s="166"/>
      <c r="B576" s="167" t="s">
        <v>5557</v>
      </c>
      <c r="C576" s="168">
        <v>21</v>
      </c>
      <c r="D576" s="169" t="s">
        <v>5719</v>
      </c>
      <c r="E576" s="170" t="s">
        <v>33</v>
      </c>
      <c r="F576" s="239">
        <v>0.35580000000000001</v>
      </c>
      <c r="G576" s="48">
        <v>17.36</v>
      </c>
      <c r="H576" s="171">
        <f>TRUNC(G576*F576,2)</f>
        <v>6.17</v>
      </c>
    </row>
    <row r="577" spans="1:8" x14ac:dyDescent="0.3">
      <c r="A577" s="166"/>
      <c r="B577" s="167" t="s">
        <v>5557</v>
      </c>
      <c r="C577" s="168">
        <v>5</v>
      </c>
      <c r="D577" s="169" t="s">
        <v>5558</v>
      </c>
      <c r="E577" s="170" t="s">
        <v>33</v>
      </c>
      <c r="F577" s="239">
        <v>0.35580000000000001</v>
      </c>
      <c r="G577" s="48">
        <v>10.77</v>
      </c>
      <c r="H577" s="171">
        <f>TRUNC(G577*F577,2)</f>
        <v>3.83</v>
      </c>
    </row>
    <row r="578" spans="1:8" x14ac:dyDescent="0.3">
      <c r="A578" s="166"/>
      <c r="B578" s="172" t="s">
        <v>5560</v>
      </c>
      <c r="C578" s="173"/>
      <c r="D578" s="173"/>
      <c r="E578" s="173"/>
      <c r="F578" s="240"/>
      <c r="G578" s="174"/>
      <c r="H578" s="176">
        <f>SUM(H576:H577)</f>
        <v>10</v>
      </c>
    </row>
    <row r="579" spans="1:8" ht="24" x14ac:dyDescent="0.3">
      <c r="A579" s="166"/>
      <c r="B579" s="167" t="s">
        <v>5561</v>
      </c>
      <c r="C579" s="186">
        <v>7170</v>
      </c>
      <c r="D579" s="187" t="s">
        <v>5720</v>
      </c>
      <c r="E579" s="170" t="s">
        <v>106</v>
      </c>
      <c r="F579" s="239">
        <v>1.1000000000000001</v>
      </c>
      <c r="G579" s="48">
        <v>1.78</v>
      </c>
      <c r="H579" s="171">
        <f>TRUNC(G579*F579,2)</f>
        <v>1.95</v>
      </c>
    </row>
    <row r="580" spans="1:8" ht="24" x14ac:dyDescent="0.3">
      <c r="A580" s="166"/>
      <c r="B580" s="167" t="s">
        <v>5561</v>
      </c>
      <c r="C580" s="186">
        <v>7583</v>
      </c>
      <c r="D580" s="187" t="s">
        <v>5721</v>
      </c>
      <c r="E580" s="170" t="s">
        <v>101</v>
      </c>
      <c r="F580" s="239">
        <v>4</v>
      </c>
      <c r="G580" s="48">
        <v>0.51</v>
      </c>
      <c r="H580" s="171">
        <f>TRUNC(G580*F580,2)</f>
        <v>2.04</v>
      </c>
    </row>
    <row r="581" spans="1:8" ht="36" x14ac:dyDescent="0.3">
      <c r="A581" s="166"/>
      <c r="B581" s="177" t="s">
        <v>5561</v>
      </c>
      <c r="C581" s="178">
        <v>36888</v>
      </c>
      <c r="D581" s="187" t="s">
        <v>5722</v>
      </c>
      <c r="E581" s="179" t="s">
        <v>123</v>
      </c>
      <c r="F581" s="239">
        <v>2.9171871875000006</v>
      </c>
      <c r="G581" s="48">
        <v>21.97</v>
      </c>
      <c r="H581" s="171">
        <f>TRUNC(G581*F581,2)</f>
        <v>64.09</v>
      </c>
    </row>
    <row r="582" spans="1:8" x14ac:dyDescent="0.3">
      <c r="A582" s="166"/>
      <c r="B582" s="172" t="s">
        <v>5565</v>
      </c>
      <c r="C582" s="173"/>
      <c r="D582" s="173"/>
      <c r="E582" s="173"/>
      <c r="F582" s="240"/>
      <c r="G582" s="174"/>
      <c r="H582" s="176">
        <f>SUM(H579:H581)</f>
        <v>68.08</v>
      </c>
    </row>
    <row r="583" spans="1:8" x14ac:dyDescent="0.25">
      <c r="A583" s="40"/>
      <c r="B583" s="188"/>
      <c r="C583" s="40"/>
      <c r="D583" s="40"/>
      <c r="E583" s="40"/>
      <c r="F583" s="241"/>
      <c r="G583" s="40"/>
      <c r="H583" s="40"/>
    </row>
    <row r="584" spans="1:8" x14ac:dyDescent="0.3">
      <c r="A584" s="197">
        <v>330</v>
      </c>
      <c r="B584" s="145" t="s">
        <v>5550</v>
      </c>
      <c r="C584" s="146" t="s">
        <v>78</v>
      </c>
      <c r="D584" s="147" t="s">
        <v>80</v>
      </c>
      <c r="E584" s="148" t="s">
        <v>5551</v>
      </c>
      <c r="F584" s="242" t="s">
        <v>5552</v>
      </c>
      <c r="G584" s="149"/>
      <c r="H584" s="150"/>
    </row>
    <row r="585" spans="1:8" x14ac:dyDescent="0.3">
      <c r="A585" s="198"/>
      <c r="B585" s="152"/>
      <c r="C585" s="153"/>
      <c r="D585" s="154"/>
      <c r="E585" s="155"/>
      <c r="F585" s="243"/>
      <c r="G585" s="156" t="s">
        <v>5555</v>
      </c>
      <c r="H585" s="157" t="s">
        <v>5555</v>
      </c>
    </row>
    <row r="586" spans="1:8" x14ac:dyDescent="0.3">
      <c r="A586" s="158"/>
      <c r="B586" s="159" t="s">
        <v>270</v>
      </c>
      <c r="C586" s="160" t="s">
        <v>3061</v>
      </c>
      <c r="D586" s="189" t="s">
        <v>3062</v>
      </c>
      <c r="E586" s="162" t="s">
        <v>101</v>
      </c>
      <c r="F586" s="244"/>
      <c r="G586" s="185"/>
      <c r="H586" s="165">
        <f>SUM(H589,H591)</f>
        <v>21.58</v>
      </c>
    </row>
    <row r="587" spans="1:8" x14ac:dyDescent="0.3">
      <c r="A587" s="166"/>
      <c r="B587" s="167" t="s">
        <v>5557</v>
      </c>
      <c r="C587" s="168">
        <v>5</v>
      </c>
      <c r="D587" s="169" t="s">
        <v>5558</v>
      </c>
      <c r="E587" s="170" t="s">
        <v>33</v>
      </c>
      <c r="F587" s="239">
        <v>0.35</v>
      </c>
      <c r="G587" s="48">
        <v>10.77</v>
      </c>
      <c r="H587" s="171">
        <f>TRUNC(G587*F587,2)</f>
        <v>3.76</v>
      </c>
    </row>
    <row r="588" spans="1:8" x14ac:dyDescent="0.3">
      <c r="A588" s="166"/>
      <c r="B588" s="167" t="s">
        <v>5557</v>
      </c>
      <c r="C588" s="168">
        <v>11</v>
      </c>
      <c r="D588" s="169" t="s">
        <v>5568</v>
      </c>
      <c r="E588" s="170" t="s">
        <v>33</v>
      </c>
      <c r="F588" s="239">
        <v>0.35116666666666663</v>
      </c>
      <c r="G588" s="48">
        <v>17.36</v>
      </c>
      <c r="H588" s="171">
        <f>TRUNC(G588*F588,2)</f>
        <v>6.09</v>
      </c>
    </row>
    <row r="589" spans="1:8" x14ac:dyDescent="0.25">
      <c r="A589" s="40"/>
      <c r="B589" s="172" t="s">
        <v>5560</v>
      </c>
      <c r="C589" s="173"/>
      <c r="D589" s="173"/>
      <c r="E589" s="173"/>
      <c r="F589" s="240"/>
      <c r="G589" s="174"/>
      <c r="H589" s="176">
        <f>SUM(H587:H588)</f>
        <v>9.85</v>
      </c>
    </row>
    <row r="590" spans="1:8" x14ac:dyDescent="0.25">
      <c r="A590" s="40"/>
      <c r="B590" s="167" t="s">
        <v>5561</v>
      </c>
      <c r="C590" s="186">
        <v>3910</v>
      </c>
      <c r="D590" s="169" t="s">
        <v>5723</v>
      </c>
      <c r="E590" s="170" t="s">
        <v>101</v>
      </c>
      <c r="F590" s="239">
        <v>1</v>
      </c>
      <c r="G590" s="48">
        <v>11.73</v>
      </c>
      <c r="H590" s="171">
        <f>TRUNC(G590*F590,2)</f>
        <v>11.73</v>
      </c>
    </row>
    <row r="591" spans="1:8" x14ac:dyDescent="0.25">
      <c r="A591" s="40"/>
      <c r="B591" s="172" t="s">
        <v>5565</v>
      </c>
      <c r="C591" s="173"/>
      <c r="D591" s="173"/>
      <c r="E591" s="173"/>
      <c r="F591" s="240"/>
      <c r="G591" s="174"/>
      <c r="H591" s="176">
        <f>SUM(H590)</f>
        <v>11.73</v>
      </c>
    </row>
    <row r="592" spans="1:8" x14ac:dyDescent="0.25">
      <c r="A592" s="40"/>
      <c r="B592" s="188"/>
      <c r="C592" s="40"/>
      <c r="D592" s="40"/>
      <c r="E592" s="40"/>
      <c r="F592" s="241"/>
      <c r="G592" s="40"/>
      <c r="H592" s="40"/>
    </row>
    <row r="593" spans="1:8" x14ac:dyDescent="0.3">
      <c r="A593" s="197">
        <v>331</v>
      </c>
      <c r="B593" s="145" t="s">
        <v>5550</v>
      </c>
      <c r="C593" s="146" t="s">
        <v>78</v>
      </c>
      <c r="D593" s="147" t="s">
        <v>80</v>
      </c>
      <c r="E593" s="148" t="s">
        <v>5551</v>
      </c>
      <c r="F593" s="242" t="s">
        <v>5552</v>
      </c>
      <c r="G593" s="149"/>
      <c r="H593" s="150"/>
    </row>
    <row r="594" spans="1:8" x14ac:dyDescent="0.3">
      <c r="A594" s="198"/>
      <c r="B594" s="152"/>
      <c r="C594" s="153"/>
      <c r="D594" s="154"/>
      <c r="E594" s="155"/>
      <c r="F594" s="243"/>
      <c r="G594" s="156" t="s">
        <v>5555</v>
      </c>
      <c r="H594" s="157" t="s">
        <v>5555</v>
      </c>
    </row>
    <row r="595" spans="1:8" x14ac:dyDescent="0.3">
      <c r="A595" s="158"/>
      <c r="B595" s="159" t="s">
        <v>270</v>
      </c>
      <c r="C595" s="160" t="s">
        <v>3055</v>
      </c>
      <c r="D595" s="189" t="s">
        <v>3056</v>
      </c>
      <c r="E595" s="162" t="s">
        <v>101</v>
      </c>
      <c r="F595" s="244"/>
      <c r="G595" s="185"/>
      <c r="H595" s="165">
        <f>SUM(H598,H602)</f>
        <v>74.930000000000007</v>
      </c>
    </row>
    <row r="596" spans="1:8" x14ac:dyDescent="0.3">
      <c r="A596" s="166"/>
      <c r="B596" s="167" t="s">
        <v>5557</v>
      </c>
      <c r="C596" s="168">
        <v>8</v>
      </c>
      <c r="D596" s="169" t="s">
        <v>5567</v>
      </c>
      <c r="E596" s="170" t="s">
        <v>33</v>
      </c>
      <c r="F596" s="239">
        <v>0.55000000000000004</v>
      </c>
      <c r="G596" s="48">
        <v>12.28</v>
      </c>
      <c r="H596" s="171">
        <f>TRUNC(G596*F596,2)</f>
        <v>6.75</v>
      </c>
    </row>
    <row r="597" spans="1:8" x14ac:dyDescent="0.3">
      <c r="A597" s="166"/>
      <c r="B597" s="167" t="s">
        <v>5557</v>
      </c>
      <c r="C597" s="168">
        <v>11</v>
      </c>
      <c r="D597" s="169" t="s">
        <v>5568</v>
      </c>
      <c r="E597" s="170" t="s">
        <v>33</v>
      </c>
      <c r="F597" s="239">
        <v>0.55055000000000009</v>
      </c>
      <c r="G597" s="48">
        <v>17.36</v>
      </c>
      <c r="H597" s="171">
        <f>TRUNC(G597*F597,2)</f>
        <v>9.5500000000000007</v>
      </c>
    </row>
    <row r="598" spans="1:8" x14ac:dyDescent="0.3">
      <c r="A598" s="166"/>
      <c r="B598" s="172" t="s">
        <v>5560</v>
      </c>
      <c r="C598" s="173"/>
      <c r="D598" s="173"/>
      <c r="E598" s="173"/>
      <c r="F598" s="240"/>
      <c r="G598" s="174"/>
      <c r="H598" s="176">
        <f>SUM(H596:H597)</f>
        <v>16.3</v>
      </c>
    </row>
    <row r="599" spans="1:8" ht="24" x14ac:dyDescent="0.3">
      <c r="A599" s="166"/>
      <c r="B599" s="167" t="s">
        <v>5561</v>
      </c>
      <c r="C599" s="168">
        <v>118</v>
      </c>
      <c r="D599" s="187" t="s">
        <v>5724</v>
      </c>
      <c r="E599" s="170" t="s">
        <v>101</v>
      </c>
      <c r="F599" s="239">
        <v>2.4E-2</v>
      </c>
      <c r="G599" s="48">
        <v>44.84</v>
      </c>
      <c r="H599" s="171">
        <f>TRUNC(G599*F599,2)</f>
        <v>1.07</v>
      </c>
    </row>
    <row r="600" spans="1:8" x14ac:dyDescent="0.3">
      <c r="A600" s="166"/>
      <c r="B600" s="167" t="s">
        <v>5557</v>
      </c>
      <c r="C600" s="190" t="s">
        <v>5585</v>
      </c>
      <c r="D600" s="169" t="s">
        <v>5586</v>
      </c>
      <c r="E600" s="170" t="s">
        <v>5587</v>
      </c>
      <c r="F600" s="239">
        <v>1.3</v>
      </c>
      <c r="G600" s="48">
        <v>0.38</v>
      </c>
      <c r="H600" s="171">
        <f>TRUNC(G600*F600,2)</f>
        <v>0.49</v>
      </c>
    </row>
    <row r="601" spans="1:8" ht="24" x14ac:dyDescent="0.3">
      <c r="A601" s="166"/>
      <c r="B601" s="167" t="s">
        <v>5561</v>
      </c>
      <c r="C601" s="186">
        <v>10233</v>
      </c>
      <c r="D601" s="187" t="s">
        <v>5725</v>
      </c>
      <c r="E601" s="170" t="s">
        <v>101</v>
      </c>
      <c r="F601" s="239">
        <v>1</v>
      </c>
      <c r="G601" s="48">
        <v>57.07</v>
      </c>
      <c r="H601" s="171">
        <f>TRUNC(G601*F601,2)</f>
        <v>57.07</v>
      </c>
    </row>
    <row r="602" spans="1:8" x14ac:dyDescent="0.3">
      <c r="A602" s="166"/>
      <c r="B602" s="172" t="s">
        <v>5565</v>
      </c>
      <c r="C602" s="173"/>
      <c r="D602" s="173"/>
      <c r="E602" s="173"/>
      <c r="F602" s="240"/>
      <c r="G602" s="174"/>
      <c r="H602" s="176">
        <f>SUM(H599:H601)</f>
        <v>58.63</v>
      </c>
    </row>
    <row r="603" spans="1:8" x14ac:dyDescent="0.25">
      <c r="A603" s="40"/>
      <c r="B603" s="188"/>
      <c r="C603" s="40"/>
      <c r="D603" s="40"/>
      <c r="E603" s="40"/>
      <c r="F603" s="241"/>
      <c r="G603" s="40"/>
      <c r="H603" s="40"/>
    </row>
    <row r="604" spans="1:8" x14ac:dyDescent="0.3">
      <c r="A604" s="197">
        <v>348</v>
      </c>
      <c r="B604" s="145" t="s">
        <v>5550</v>
      </c>
      <c r="C604" s="146" t="s">
        <v>78</v>
      </c>
      <c r="D604" s="147" t="s">
        <v>80</v>
      </c>
      <c r="E604" s="148" t="s">
        <v>5551</v>
      </c>
      <c r="F604" s="242" t="s">
        <v>5552</v>
      </c>
      <c r="G604" s="149"/>
      <c r="H604" s="150"/>
    </row>
    <row r="605" spans="1:8" x14ac:dyDescent="0.3">
      <c r="A605" s="198"/>
      <c r="B605" s="152"/>
      <c r="C605" s="153"/>
      <c r="D605" s="154"/>
      <c r="E605" s="155"/>
      <c r="F605" s="243"/>
      <c r="G605" s="156" t="s">
        <v>5555</v>
      </c>
      <c r="H605" s="157" t="s">
        <v>5555</v>
      </c>
    </row>
    <row r="606" spans="1:8" ht="24" x14ac:dyDescent="0.3">
      <c r="A606" s="158"/>
      <c r="B606" s="159" t="s">
        <v>270</v>
      </c>
      <c r="C606" s="160" t="s">
        <v>2546</v>
      </c>
      <c r="D606" s="161" t="s">
        <v>5726</v>
      </c>
      <c r="E606" s="162" t="s">
        <v>101</v>
      </c>
      <c r="F606" s="244"/>
      <c r="G606" s="185"/>
      <c r="H606" s="165">
        <f>SUM(H609,H611)</f>
        <v>17.8</v>
      </c>
    </row>
    <row r="607" spans="1:8" x14ac:dyDescent="0.3">
      <c r="A607" s="166"/>
      <c r="B607" s="167" t="s">
        <v>5557</v>
      </c>
      <c r="C607" s="168">
        <v>11</v>
      </c>
      <c r="D607" s="169" t="s">
        <v>5568</v>
      </c>
      <c r="E607" s="170" t="s">
        <v>33</v>
      </c>
      <c r="F607" s="239">
        <v>7.0000000000000007E-2</v>
      </c>
      <c r="G607" s="48">
        <v>17.36</v>
      </c>
      <c r="H607" s="171">
        <f>TRUNC(G607*F607,2)</f>
        <v>1.21</v>
      </c>
    </row>
    <row r="608" spans="1:8" x14ac:dyDescent="0.3">
      <c r="A608" s="166"/>
      <c r="B608" s="167" t="s">
        <v>5557</v>
      </c>
      <c r="C608" s="168">
        <v>8</v>
      </c>
      <c r="D608" s="169" t="s">
        <v>5567</v>
      </c>
      <c r="E608" s="170" t="s">
        <v>33</v>
      </c>
      <c r="F608" s="239">
        <v>7.0700000000000013E-2</v>
      </c>
      <c r="G608" s="48">
        <v>12.28</v>
      </c>
      <c r="H608" s="171">
        <f>TRUNC(G608*F608,2)</f>
        <v>0.86</v>
      </c>
    </row>
    <row r="609" spans="1:8" x14ac:dyDescent="0.3">
      <c r="A609" s="166"/>
      <c r="B609" s="172" t="s">
        <v>5560</v>
      </c>
      <c r="C609" s="173"/>
      <c r="D609" s="173"/>
      <c r="E609" s="173"/>
      <c r="F609" s="240"/>
      <c r="G609" s="174"/>
      <c r="H609" s="176">
        <f>SUM(H607:H608)</f>
        <v>2.0699999999999998</v>
      </c>
    </row>
    <row r="610" spans="1:8" x14ac:dyDescent="0.3">
      <c r="A610" s="166"/>
      <c r="B610" s="167" t="s">
        <v>5561</v>
      </c>
      <c r="C610" s="186">
        <v>39320</v>
      </c>
      <c r="D610" s="169" t="s">
        <v>5727</v>
      </c>
      <c r="E610" s="170" t="s">
        <v>101</v>
      </c>
      <c r="F610" s="239">
        <v>1</v>
      </c>
      <c r="G610" s="48">
        <v>15.73</v>
      </c>
      <c r="H610" s="171">
        <f>TRUNC(G610*F610,2)</f>
        <v>15.73</v>
      </c>
    </row>
    <row r="611" spans="1:8" x14ac:dyDescent="0.3">
      <c r="A611" s="166"/>
      <c r="B611" s="172" t="s">
        <v>5565</v>
      </c>
      <c r="C611" s="173"/>
      <c r="D611" s="173"/>
      <c r="E611" s="173"/>
      <c r="F611" s="240"/>
      <c r="G611" s="174"/>
      <c r="H611" s="176">
        <f>SUM(H610)</f>
        <v>15.73</v>
      </c>
    </row>
    <row r="612" spans="1:8" x14ac:dyDescent="0.25">
      <c r="A612" s="40"/>
      <c r="B612" s="188"/>
      <c r="C612" s="40"/>
      <c r="D612" s="40"/>
      <c r="E612" s="40"/>
      <c r="F612" s="241"/>
      <c r="G612" s="40"/>
      <c r="H612" s="40"/>
    </row>
    <row r="613" spans="1:8" x14ac:dyDescent="0.3">
      <c r="A613" s="197">
        <v>375</v>
      </c>
      <c r="B613" s="145" t="s">
        <v>5550</v>
      </c>
      <c r="C613" s="146" t="s">
        <v>78</v>
      </c>
      <c r="D613" s="147" t="s">
        <v>80</v>
      </c>
      <c r="E613" s="148" t="s">
        <v>5551</v>
      </c>
      <c r="F613" s="242" t="s">
        <v>5552</v>
      </c>
      <c r="G613" s="149"/>
      <c r="H613" s="150"/>
    </row>
    <row r="614" spans="1:8" x14ac:dyDescent="0.3">
      <c r="A614" s="198"/>
      <c r="B614" s="152"/>
      <c r="C614" s="153"/>
      <c r="D614" s="154"/>
      <c r="E614" s="155"/>
      <c r="F614" s="243"/>
      <c r="G614" s="156" t="s">
        <v>5555</v>
      </c>
      <c r="H614" s="157" t="s">
        <v>5555</v>
      </c>
    </row>
    <row r="615" spans="1:8" x14ac:dyDescent="0.3">
      <c r="A615" s="158"/>
      <c r="B615" s="159" t="s">
        <v>270</v>
      </c>
      <c r="C615" s="160" t="s">
        <v>271</v>
      </c>
      <c r="D615" s="189" t="s">
        <v>272</v>
      </c>
      <c r="E615" s="162" t="s">
        <v>101</v>
      </c>
      <c r="F615" s="244"/>
      <c r="G615" s="185"/>
      <c r="H615" s="165">
        <f>SUM(H618,H620)</f>
        <v>48.5</v>
      </c>
    </row>
    <row r="616" spans="1:8" x14ac:dyDescent="0.3">
      <c r="A616" s="166"/>
      <c r="B616" s="167" t="s">
        <v>5557</v>
      </c>
      <c r="C616" s="168">
        <v>12</v>
      </c>
      <c r="D616" s="169" t="s">
        <v>5613</v>
      </c>
      <c r="E616" s="170" t="s">
        <v>33</v>
      </c>
      <c r="F616" s="239">
        <v>0.41649999999999998</v>
      </c>
      <c r="G616" s="48">
        <v>17.36</v>
      </c>
      <c r="H616" s="171">
        <f>TRUNC(G616*F616,2)</f>
        <v>7.23</v>
      </c>
    </row>
    <row r="617" spans="1:8" x14ac:dyDescent="0.3">
      <c r="A617" s="166"/>
      <c r="B617" s="167" t="s">
        <v>5557</v>
      </c>
      <c r="C617" s="168">
        <v>8</v>
      </c>
      <c r="D617" s="169" t="s">
        <v>5567</v>
      </c>
      <c r="E617" s="170" t="s">
        <v>33</v>
      </c>
      <c r="F617" s="239">
        <v>0.17349999999999999</v>
      </c>
      <c r="G617" s="48">
        <v>12.28</v>
      </c>
      <c r="H617" s="171">
        <f>TRUNC(G617*F617,2)</f>
        <v>2.13</v>
      </c>
    </row>
    <row r="618" spans="1:8" x14ac:dyDescent="0.3">
      <c r="A618" s="166"/>
      <c r="B618" s="172" t="s">
        <v>5560</v>
      </c>
      <c r="C618" s="173"/>
      <c r="D618" s="173"/>
      <c r="E618" s="173"/>
      <c r="F618" s="240"/>
      <c r="G618" s="174"/>
      <c r="H618" s="176">
        <f>SUM(H616:H617)</f>
        <v>9.36</v>
      </c>
    </row>
    <row r="619" spans="1:8" x14ac:dyDescent="0.3">
      <c r="A619" s="166"/>
      <c r="B619" s="167" t="s">
        <v>5561</v>
      </c>
      <c r="C619" s="186">
        <v>39391</v>
      </c>
      <c r="D619" s="169" t="s">
        <v>5728</v>
      </c>
      <c r="E619" s="170" t="s">
        <v>101</v>
      </c>
      <c r="F619" s="239">
        <v>1</v>
      </c>
      <c r="G619" s="48">
        <v>39.14</v>
      </c>
      <c r="H619" s="171">
        <f>TRUNC(G619*F619,2)</f>
        <v>39.14</v>
      </c>
    </row>
    <row r="620" spans="1:8" x14ac:dyDescent="0.3">
      <c r="A620" s="166"/>
      <c r="B620" s="172" t="s">
        <v>5565</v>
      </c>
      <c r="C620" s="173"/>
      <c r="D620" s="173"/>
      <c r="E620" s="173"/>
      <c r="F620" s="240"/>
      <c r="G620" s="174"/>
      <c r="H620" s="176">
        <f>SUM(H619)</f>
        <v>39.14</v>
      </c>
    </row>
    <row r="621" spans="1:8" x14ac:dyDescent="0.25">
      <c r="A621" s="40"/>
      <c r="B621" s="188"/>
      <c r="C621" s="40"/>
      <c r="D621" s="40"/>
      <c r="E621" s="40"/>
      <c r="F621" s="241"/>
      <c r="G621" s="40"/>
      <c r="H621" s="40"/>
    </row>
    <row r="622" spans="1:8" x14ac:dyDescent="0.3">
      <c r="A622" s="197">
        <v>382</v>
      </c>
      <c r="B622" s="145" t="s">
        <v>5550</v>
      </c>
      <c r="C622" s="146" t="s">
        <v>78</v>
      </c>
      <c r="D622" s="147" t="s">
        <v>80</v>
      </c>
      <c r="E622" s="148" t="s">
        <v>5551</v>
      </c>
      <c r="F622" s="242" t="s">
        <v>5552</v>
      </c>
      <c r="G622" s="149"/>
      <c r="H622" s="150"/>
    </row>
    <row r="623" spans="1:8" x14ac:dyDescent="0.3">
      <c r="A623" s="198"/>
      <c r="B623" s="152"/>
      <c r="C623" s="153"/>
      <c r="D623" s="154"/>
      <c r="E623" s="155"/>
      <c r="F623" s="243"/>
      <c r="G623" s="156" t="s">
        <v>5555</v>
      </c>
      <c r="H623" s="157" t="s">
        <v>5555</v>
      </c>
    </row>
    <row r="624" spans="1:8" ht="24" x14ac:dyDescent="0.3">
      <c r="A624" s="158"/>
      <c r="B624" s="159" t="s">
        <v>270</v>
      </c>
      <c r="C624" s="160" t="s">
        <v>1856</v>
      </c>
      <c r="D624" s="161" t="s">
        <v>5729</v>
      </c>
      <c r="E624" s="162" t="s">
        <v>101</v>
      </c>
      <c r="F624" s="244"/>
      <c r="G624" s="185"/>
      <c r="H624" s="165">
        <f>SUM(H627,H630)</f>
        <v>31.96</v>
      </c>
    </row>
    <row r="625" spans="1:8" x14ac:dyDescent="0.3">
      <c r="A625" s="166"/>
      <c r="B625" s="167" t="s">
        <v>5557</v>
      </c>
      <c r="C625" s="168">
        <v>8</v>
      </c>
      <c r="D625" s="169" t="s">
        <v>5567</v>
      </c>
      <c r="E625" s="170" t="s">
        <v>33</v>
      </c>
      <c r="F625" s="239">
        <v>0.6</v>
      </c>
      <c r="G625" s="48">
        <v>12.28</v>
      </c>
      <c r="H625" s="171">
        <f>TRUNC(G625*F625,2)</f>
        <v>7.36</v>
      </c>
    </row>
    <row r="626" spans="1:8" x14ac:dyDescent="0.3">
      <c r="A626" s="166"/>
      <c r="B626" s="167" t="s">
        <v>5557</v>
      </c>
      <c r="C626" s="168">
        <v>11</v>
      </c>
      <c r="D626" s="169" t="s">
        <v>5568</v>
      </c>
      <c r="E626" s="170" t="s">
        <v>33</v>
      </c>
      <c r="F626" s="239">
        <v>0.61050000000000004</v>
      </c>
      <c r="G626" s="48">
        <v>17.36</v>
      </c>
      <c r="H626" s="171">
        <f>TRUNC(G626*F626,2)</f>
        <v>10.59</v>
      </c>
    </row>
    <row r="627" spans="1:8" x14ac:dyDescent="0.3">
      <c r="A627" s="166"/>
      <c r="B627" s="172" t="s">
        <v>5560</v>
      </c>
      <c r="C627" s="173"/>
      <c r="D627" s="173"/>
      <c r="E627" s="173"/>
      <c r="F627" s="240"/>
      <c r="G627" s="174"/>
      <c r="H627" s="176">
        <f>SUM(H625:H626)</f>
        <v>17.95</v>
      </c>
    </row>
    <row r="628" spans="1:8" x14ac:dyDescent="0.3">
      <c r="A628" s="166"/>
      <c r="B628" s="167" t="s">
        <v>5561</v>
      </c>
      <c r="C628" s="186">
        <v>3146</v>
      </c>
      <c r="D628" s="169" t="s">
        <v>5730</v>
      </c>
      <c r="E628" s="170" t="s">
        <v>101</v>
      </c>
      <c r="F628" s="239">
        <v>0.1208</v>
      </c>
      <c r="G628" s="48">
        <v>3.11</v>
      </c>
      <c r="H628" s="171">
        <f>TRUNC(G628*F628,2)</f>
        <v>0.37</v>
      </c>
    </row>
    <row r="629" spans="1:8" x14ac:dyDescent="0.3">
      <c r="A629" s="166"/>
      <c r="B629" s="167" t="s">
        <v>5561</v>
      </c>
      <c r="C629" s="186">
        <v>6302</v>
      </c>
      <c r="D629" s="169" t="s">
        <v>5731</v>
      </c>
      <c r="E629" s="170" t="s">
        <v>101</v>
      </c>
      <c r="F629" s="239">
        <v>1</v>
      </c>
      <c r="G629" s="48">
        <v>13.64</v>
      </c>
      <c r="H629" s="171">
        <f>TRUNC(G629*F629,2)</f>
        <v>13.64</v>
      </c>
    </row>
    <row r="630" spans="1:8" x14ac:dyDescent="0.3">
      <c r="A630" s="166"/>
      <c r="B630" s="172" t="s">
        <v>5565</v>
      </c>
      <c r="C630" s="173"/>
      <c r="D630" s="173"/>
      <c r="E630" s="173"/>
      <c r="F630" s="240"/>
      <c r="G630" s="174"/>
      <c r="H630" s="176">
        <f>SUM(H628:H629)</f>
        <v>14.01</v>
      </c>
    </row>
    <row r="631" spans="1:8" x14ac:dyDescent="0.25">
      <c r="A631" s="40"/>
      <c r="B631" s="188"/>
      <c r="C631" s="40"/>
      <c r="D631" s="40"/>
      <c r="E631" s="40"/>
      <c r="F631" s="241"/>
      <c r="G631" s="40"/>
      <c r="H631" s="40"/>
    </row>
    <row r="632" spans="1:8" x14ac:dyDescent="0.3">
      <c r="A632" s="197">
        <v>383</v>
      </c>
      <c r="B632" s="145" t="s">
        <v>5550</v>
      </c>
      <c r="C632" s="146" t="s">
        <v>78</v>
      </c>
      <c r="D632" s="147" t="s">
        <v>80</v>
      </c>
      <c r="E632" s="148" t="s">
        <v>5551</v>
      </c>
      <c r="F632" s="242" t="s">
        <v>5552</v>
      </c>
      <c r="G632" s="149"/>
      <c r="H632" s="150"/>
    </row>
    <row r="633" spans="1:8" x14ac:dyDescent="0.3">
      <c r="A633" s="198"/>
      <c r="B633" s="152"/>
      <c r="C633" s="153"/>
      <c r="D633" s="154"/>
      <c r="E633" s="155"/>
      <c r="F633" s="243"/>
      <c r="G633" s="156" t="s">
        <v>5555</v>
      </c>
      <c r="H633" s="157" t="s">
        <v>5555</v>
      </c>
    </row>
    <row r="634" spans="1:8" ht="24" x14ac:dyDescent="0.3">
      <c r="A634" s="158"/>
      <c r="B634" s="159" t="s">
        <v>270</v>
      </c>
      <c r="C634" s="160" t="s">
        <v>1858</v>
      </c>
      <c r="D634" s="161" t="s">
        <v>5732</v>
      </c>
      <c r="E634" s="162" t="s">
        <v>101</v>
      </c>
      <c r="F634" s="244"/>
      <c r="G634" s="185"/>
      <c r="H634" s="165">
        <f>SUM(H637,H640)</f>
        <v>10.210000000000001</v>
      </c>
    </row>
    <row r="635" spans="1:8" x14ac:dyDescent="0.3">
      <c r="A635" s="166"/>
      <c r="B635" s="167" t="s">
        <v>5557</v>
      </c>
      <c r="C635" s="168">
        <v>8</v>
      </c>
      <c r="D635" s="169" t="s">
        <v>5567</v>
      </c>
      <c r="E635" s="170" t="s">
        <v>33</v>
      </c>
      <c r="F635" s="239">
        <v>0.16</v>
      </c>
      <c r="G635" s="48">
        <v>12.28</v>
      </c>
      <c r="H635" s="171">
        <f>TRUNC(G635*F635,2)</f>
        <v>1.96</v>
      </c>
    </row>
    <row r="636" spans="1:8" x14ac:dyDescent="0.3">
      <c r="A636" s="166"/>
      <c r="B636" s="167" t="s">
        <v>5557</v>
      </c>
      <c r="C636" s="168">
        <v>11</v>
      </c>
      <c r="D636" s="169" t="s">
        <v>5568</v>
      </c>
      <c r="E636" s="170" t="s">
        <v>33</v>
      </c>
      <c r="F636" s="239">
        <v>0.16053333333333333</v>
      </c>
      <c r="G636" s="48">
        <v>17.36</v>
      </c>
      <c r="H636" s="171">
        <f>TRUNC(G636*F636,2)</f>
        <v>2.78</v>
      </c>
    </row>
    <row r="637" spans="1:8" x14ac:dyDescent="0.3">
      <c r="A637" s="166"/>
      <c r="B637" s="172" t="s">
        <v>5560</v>
      </c>
      <c r="C637" s="173"/>
      <c r="D637" s="173"/>
      <c r="E637" s="173"/>
      <c r="F637" s="240"/>
      <c r="G637" s="174"/>
      <c r="H637" s="176">
        <f>SUM(H635:H636)</f>
        <v>4.74</v>
      </c>
    </row>
    <row r="638" spans="1:8" x14ac:dyDescent="0.3">
      <c r="A638" s="166"/>
      <c r="B638" s="167" t="s">
        <v>5557</v>
      </c>
      <c r="C638" s="190" t="s">
        <v>5585</v>
      </c>
      <c r="D638" s="169" t="s">
        <v>5586</v>
      </c>
      <c r="E638" s="170" t="s">
        <v>5587</v>
      </c>
      <c r="F638" s="239">
        <v>1.2</v>
      </c>
      <c r="G638" s="48">
        <v>0.38</v>
      </c>
      <c r="H638" s="171">
        <f>TRUNC(G638*F638,2)</f>
        <v>0.45</v>
      </c>
    </row>
    <row r="639" spans="1:8" x14ac:dyDescent="0.3">
      <c r="A639" s="166"/>
      <c r="B639" s="167" t="s">
        <v>5561</v>
      </c>
      <c r="C639" s="168">
        <v>770</v>
      </c>
      <c r="D639" s="169" t="s">
        <v>5733</v>
      </c>
      <c r="E639" s="170" t="s">
        <v>101</v>
      </c>
      <c r="F639" s="239">
        <v>1</v>
      </c>
      <c r="G639" s="48">
        <v>5.0199999999999996</v>
      </c>
      <c r="H639" s="171">
        <f>TRUNC(G639*F639,2)</f>
        <v>5.0199999999999996</v>
      </c>
    </row>
    <row r="640" spans="1:8" x14ac:dyDescent="0.3">
      <c r="A640" s="166"/>
      <c r="B640" s="172" t="s">
        <v>5565</v>
      </c>
      <c r="C640" s="173"/>
      <c r="D640" s="173"/>
      <c r="E640" s="173"/>
      <c r="F640" s="240"/>
      <c r="G640" s="174"/>
      <c r="H640" s="176">
        <f>SUM(H638:H639)</f>
        <v>5.47</v>
      </c>
    </row>
    <row r="641" spans="1:8" x14ac:dyDescent="0.25">
      <c r="A641" s="40"/>
      <c r="B641" s="188"/>
      <c r="C641" s="40"/>
      <c r="D641" s="40"/>
      <c r="E641" s="40"/>
      <c r="F641" s="241"/>
      <c r="G641" s="40"/>
      <c r="H641" s="40"/>
    </row>
    <row r="642" spans="1:8" x14ac:dyDescent="0.3">
      <c r="A642" s="197">
        <v>400</v>
      </c>
      <c r="B642" s="145" t="s">
        <v>5550</v>
      </c>
      <c r="C642" s="146" t="s">
        <v>78</v>
      </c>
      <c r="D642" s="147" t="s">
        <v>80</v>
      </c>
      <c r="E642" s="148" t="s">
        <v>5551</v>
      </c>
      <c r="F642" s="242" t="s">
        <v>5552</v>
      </c>
      <c r="G642" s="149"/>
      <c r="H642" s="150"/>
    </row>
    <row r="643" spans="1:8" x14ac:dyDescent="0.3">
      <c r="A643" s="198"/>
      <c r="B643" s="152"/>
      <c r="C643" s="153"/>
      <c r="D643" s="154"/>
      <c r="E643" s="155"/>
      <c r="F643" s="243"/>
      <c r="G643" s="156" t="s">
        <v>5555</v>
      </c>
      <c r="H643" s="157" t="s">
        <v>5555</v>
      </c>
    </row>
    <row r="644" spans="1:8" x14ac:dyDescent="0.3">
      <c r="A644" s="158"/>
      <c r="B644" s="159" t="s">
        <v>270</v>
      </c>
      <c r="C644" s="160" t="s">
        <v>616</v>
      </c>
      <c r="D644" s="189" t="s">
        <v>617</v>
      </c>
      <c r="E644" s="162" t="s">
        <v>106</v>
      </c>
      <c r="F644" s="244"/>
      <c r="G644" s="185"/>
      <c r="H644" s="165">
        <f>SUM(H650,H659)</f>
        <v>114.92000000000002</v>
      </c>
    </row>
    <row r="645" spans="1:8" x14ac:dyDescent="0.3">
      <c r="A645" s="166"/>
      <c r="B645" s="167" t="s">
        <v>5557</v>
      </c>
      <c r="C645" s="168">
        <v>5</v>
      </c>
      <c r="D645" s="169" t="s">
        <v>5558</v>
      </c>
      <c r="E645" s="170" t="s">
        <v>33</v>
      </c>
      <c r="F645" s="239">
        <v>0.8</v>
      </c>
      <c r="G645" s="48">
        <v>10.77</v>
      </c>
      <c r="H645" s="171">
        <f>TRUNC(G645*F645,2)</f>
        <v>8.61</v>
      </c>
    </row>
    <row r="646" spans="1:8" x14ac:dyDescent="0.3">
      <c r="A646" s="166"/>
      <c r="B646" s="167" t="s">
        <v>5557</v>
      </c>
      <c r="C646" s="168">
        <v>25</v>
      </c>
      <c r="D646" s="169" t="s">
        <v>5637</v>
      </c>
      <c r="E646" s="170" t="s">
        <v>33</v>
      </c>
      <c r="F646" s="239">
        <v>0.3</v>
      </c>
      <c r="G646" s="48">
        <v>17.63</v>
      </c>
      <c r="H646" s="171">
        <f>TRUNC(G646*F646,2)</f>
        <v>5.28</v>
      </c>
    </row>
    <row r="647" spans="1:8" x14ac:dyDescent="0.3">
      <c r="A647" s="166"/>
      <c r="B647" s="167" t="s">
        <v>5557</v>
      </c>
      <c r="C647" s="168">
        <v>8</v>
      </c>
      <c r="D647" s="169" t="s">
        <v>5567</v>
      </c>
      <c r="E647" s="170" t="s">
        <v>33</v>
      </c>
      <c r="F647" s="239">
        <v>0.37</v>
      </c>
      <c r="G647" s="48">
        <v>12.28</v>
      </c>
      <c r="H647" s="171">
        <f>TRUNC(G647*F647,2)</f>
        <v>4.54</v>
      </c>
    </row>
    <row r="648" spans="1:8" x14ac:dyDescent="0.3">
      <c r="A648" s="166"/>
      <c r="B648" s="167" t="s">
        <v>5557</v>
      </c>
      <c r="C648" s="168">
        <v>6</v>
      </c>
      <c r="D648" s="169" t="s">
        <v>5559</v>
      </c>
      <c r="E648" s="170" t="s">
        <v>33</v>
      </c>
      <c r="F648" s="239">
        <v>0.46</v>
      </c>
      <c r="G648" s="48">
        <v>17.36</v>
      </c>
      <c r="H648" s="171">
        <f>TRUNC(G648*F648,2)</f>
        <v>7.98</v>
      </c>
    </row>
    <row r="649" spans="1:8" x14ac:dyDescent="0.3">
      <c r="A649" s="166"/>
      <c r="B649" s="167" t="s">
        <v>5557</v>
      </c>
      <c r="C649" s="168">
        <v>10</v>
      </c>
      <c r="D649" s="169" t="s">
        <v>5591</v>
      </c>
      <c r="E649" s="170" t="s">
        <v>33</v>
      </c>
      <c r="F649" s="239">
        <v>7.0000000000000007E-2</v>
      </c>
      <c r="G649" s="48">
        <v>17.36</v>
      </c>
      <c r="H649" s="171">
        <f>TRUNC(G649*F649,2)</f>
        <v>1.21</v>
      </c>
    </row>
    <row r="650" spans="1:8" x14ac:dyDescent="0.3">
      <c r="A650" s="166"/>
      <c r="B650" s="172" t="s">
        <v>5560</v>
      </c>
      <c r="C650" s="173"/>
      <c r="D650" s="173"/>
      <c r="E650" s="173"/>
      <c r="F650" s="240"/>
      <c r="G650" s="174"/>
      <c r="H650" s="176">
        <f>SUM(H645:H649)</f>
        <v>27.62</v>
      </c>
    </row>
    <row r="651" spans="1:8" x14ac:dyDescent="0.3">
      <c r="A651" s="166"/>
      <c r="B651" s="167" t="s">
        <v>5557</v>
      </c>
      <c r="C651" s="186">
        <v>2804</v>
      </c>
      <c r="D651" s="169" t="s">
        <v>5685</v>
      </c>
      <c r="E651" s="170" t="s">
        <v>5579</v>
      </c>
      <c r="F651" s="239">
        <v>3.3000000000000002E-2</v>
      </c>
      <c r="G651" s="48">
        <v>144.93</v>
      </c>
      <c r="H651" s="171">
        <f>TRUNC(G651*F651,2)</f>
        <v>4.78</v>
      </c>
    </row>
    <row r="652" spans="1:8" x14ac:dyDescent="0.3">
      <c r="A652" s="166"/>
      <c r="B652" s="167" t="s">
        <v>5557</v>
      </c>
      <c r="C652" s="186">
        <v>1696</v>
      </c>
      <c r="D652" s="169" t="s">
        <v>5687</v>
      </c>
      <c r="E652" s="170" t="s">
        <v>5605</v>
      </c>
      <c r="F652" s="239">
        <v>0.4</v>
      </c>
      <c r="G652" s="48">
        <v>34.43</v>
      </c>
      <c r="H652" s="171">
        <f>TRUNC(G652*F652,2)</f>
        <v>13.77</v>
      </c>
    </row>
    <row r="653" spans="1:8" x14ac:dyDescent="0.3">
      <c r="A653" s="166"/>
      <c r="B653" s="167" t="s">
        <v>5557</v>
      </c>
      <c r="C653" s="186">
        <v>1215</v>
      </c>
      <c r="D653" s="169" t="s">
        <v>5599</v>
      </c>
      <c r="E653" s="170" t="s">
        <v>5564</v>
      </c>
      <c r="F653" s="239">
        <v>16.2</v>
      </c>
      <c r="G653" s="48">
        <v>0.54</v>
      </c>
      <c r="H653" s="171">
        <f>TRUNC(G653*F653,2)</f>
        <v>8.74</v>
      </c>
    </row>
    <row r="654" spans="1:8" x14ac:dyDescent="0.3">
      <c r="A654" s="166"/>
      <c r="B654" s="167" t="s">
        <v>5557</v>
      </c>
      <c r="C654" s="186">
        <v>2448</v>
      </c>
      <c r="D654" s="169" t="s">
        <v>5593</v>
      </c>
      <c r="E654" s="170" t="s">
        <v>5564</v>
      </c>
      <c r="F654" s="239">
        <v>5.27</v>
      </c>
      <c r="G654" s="48">
        <v>9.51</v>
      </c>
      <c r="H654" s="171">
        <f>TRUNC(G654*F654,2)</f>
        <v>50.11</v>
      </c>
    </row>
    <row r="655" spans="1:8" x14ac:dyDescent="0.3">
      <c r="A655" s="166"/>
      <c r="B655" s="167" t="s">
        <v>5557</v>
      </c>
      <c r="C655" s="168">
        <v>102</v>
      </c>
      <c r="D655" s="169" t="s">
        <v>5563</v>
      </c>
      <c r="E655" s="170" t="s">
        <v>5564</v>
      </c>
      <c r="F655" s="239">
        <v>0.09</v>
      </c>
      <c r="G655" s="48">
        <v>21.13</v>
      </c>
      <c r="H655" s="171">
        <f>TRUNC(G655*F655,2)</f>
        <v>1.9</v>
      </c>
    </row>
    <row r="656" spans="1:8" x14ac:dyDescent="0.3">
      <c r="A656" s="166"/>
      <c r="B656" s="167" t="s">
        <v>5557</v>
      </c>
      <c r="C656" s="186">
        <v>2386</v>
      </c>
      <c r="D656" s="169" t="s">
        <v>5596</v>
      </c>
      <c r="E656" s="170" t="s">
        <v>5579</v>
      </c>
      <c r="F656" s="239">
        <v>0.04</v>
      </c>
      <c r="G656" s="48">
        <v>113.9</v>
      </c>
      <c r="H656" s="171">
        <f>TRUNC(G656*F656,2)</f>
        <v>4.55</v>
      </c>
    </row>
    <row r="657" spans="1:8" x14ac:dyDescent="0.3">
      <c r="A657" s="166"/>
      <c r="B657" s="167" t="s">
        <v>5557</v>
      </c>
      <c r="C657" s="186">
        <v>2023</v>
      </c>
      <c r="D657" s="169" t="s">
        <v>5601</v>
      </c>
      <c r="E657" s="170" t="s">
        <v>5587</v>
      </c>
      <c r="F657" s="239">
        <v>0.26089899999999883</v>
      </c>
      <c r="G657" s="48">
        <v>12.24</v>
      </c>
      <c r="H657" s="171">
        <f>TRUNC(G657*F657,2)</f>
        <v>3.19</v>
      </c>
    </row>
    <row r="658" spans="1:8" x14ac:dyDescent="0.3">
      <c r="A658" s="166"/>
      <c r="B658" s="167" t="s">
        <v>5557</v>
      </c>
      <c r="C658" s="186">
        <v>1861</v>
      </c>
      <c r="D658" s="169" t="s">
        <v>5602</v>
      </c>
      <c r="E658" s="170" t="s">
        <v>5564</v>
      </c>
      <c r="F658" s="239">
        <v>1.24E-2</v>
      </c>
      <c r="G658" s="48">
        <v>21.04</v>
      </c>
      <c r="H658" s="171">
        <f>TRUNC(G658*F658,2)</f>
        <v>0.26</v>
      </c>
    </row>
    <row r="659" spans="1:8" x14ac:dyDescent="0.3">
      <c r="A659" s="166"/>
      <c r="B659" s="172" t="s">
        <v>5565</v>
      </c>
      <c r="C659" s="173"/>
      <c r="D659" s="173"/>
      <c r="E659" s="173"/>
      <c r="F659" s="240"/>
      <c r="G659" s="174"/>
      <c r="H659" s="176">
        <f>SUM(H651:H658)</f>
        <v>87.300000000000011</v>
      </c>
    </row>
    <row r="660" spans="1:8" x14ac:dyDescent="0.25">
      <c r="A660" s="40"/>
      <c r="B660" s="188"/>
      <c r="C660" s="40"/>
      <c r="D660" s="40"/>
      <c r="E660" s="40"/>
      <c r="F660" s="241"/>
      <c r="G660" s="40"/>
      <c r="H660" s="40"/>
    </row>
    <row r="661" spans="1:8" x14ac:dyDescent="0.3">
      <c r="A661" s="197">
        <v>412</v>
      </c>
      <c r="B661" s="145" t="s">
        <v>5550</v>
      </c>
      <c r="C661" s="146" t="s">
        <v>78</v>
      </c>
      <c r="D661" s="147" t="s">
        <v>80</v>
      </c>
      <c r="E661" s="148" t="s">
        <v>5551</v>
      </c>
      <c r="F661" s="242" t="s">
        <v>5552</v>
      </c>
      <c r="G661" s="149"/>
      <c r="H661" s="150"/>
    </row>
    <row r="662" spans="1:8" x14ac:dyDescent="0.3">
      <c r="A662" s="198"/>
      <c r="B662" s="152"/>
      <c r="C662" s="153"/>
      <c r="D662" s="154"/>
      <c r="E662" s="155"/>
      <c r="F662" s="243"/>
      <c r="G662" s="156" t="s">
        <v>5555</v>
      </c>
      <c r="H662" s="157" t="s">
        <v>5555</v>
      </c>
    </row>
    <row r="663" spans="1:8" ht="24" x14ac:dyDescent="0.3">
      <c r="A663" s="199"/>
      <c r="B663" s="159" t="s">
        <v>270</v>
      </c>
      <c r="C663" s="160" t="s">
        <v>702</v>
      </c>
      <c r="D663" s="161" t="s">
        <v>5734</v>
      </c>
      <c r="E663" s="162" t="s">
        <v>101</v>
      </c>
      <c r="F663" s="244"/>
      <c r="G663" s="185"/>
      <c r="H663" s="165">
        <f>SUM(H665,H669)</f>
        <v>32.61</v>
      </c>
    </row>
    <row r="664" spans="1:8" x14ac:dyDescent="0.25">
      <c r="A664" s="40"/>
      <c r="B664" s="167" t="s">
        <v>5557</v>
      </c>
      <c r="C664" s="168">
        <v>5</v>
      </c>
      <c r="D664" s="169" t="s">
        <v>5558</v>
      </c>
      <c r="E664" s="170" t="s">
        <v>33</v>
      </c>
      <c r="F664" s="239">
        <v>0.09</v>
      </c>
      <c r="G664" s="48">
        <v>10.77</v>
      </c>
      <c r="H664" s="171">
        <f>TRUNC(G664*F664,2)</f>
        <v>0.96</v>
      </c>
    </row>
    <row r="665" spans="1:8" x14ac:dyDescent="0.25">
      <c r="A665" s="40"/>
      <c r="B665" s="172" t="s">
        <v>5560</v>
      </c>
      <c r="C665" s="173"/>
      <c r="D665" s="173"/>
      <c r="E665" s="173"/>
      <c r="F665" s="240"/>
      <c r="G665" s="174"/>
      <c r="H665" s="176">
        <f>SUM(H664)</f>
        <v>0.96</v>
      </c>
    </row>
    <row r="666" spans="1:8" x14ac:dyDescent="0.25">
      <c r="A666" s="40"/>
      <c r="B666" s="167" t="s">
        <v>5557</v>
      </c>
      <c r="C666" s="186">
        <v>3070</v>
      </c>
      <c r="D666" s="169" t="s">
        <v>231</v>
      </c>
      <c r="E666" s="170" t="s">
        <v>5573</v>
      </c>
      <c r="F666" s="239">
        <v>2</v>
      </c>
      <c r="G666" s="48">
        <v>0.14000000000000001</v>
      </c>
      <c r="H666" s="171">
        <f>TRUNC(G666*F666,2)</f>
        <v>0.28000000000000003</v>
      </c>
    </row>
    <row r="667" spans="1:8" x14ac:dyDescent="0.25">
      <c r="A667" s="40"/>
      <c r="B667" s="167" t="s">
        <v>5557</v>
      </c>
      <c r="C667" s="186">
        <v>3393</v>
      </c>
      <c r="D667" s="169" t="s">
        <v>267</v>
      </c>
      <c r="E667" s="170" t="s">
        <v>5573</v>
      </c>
      <c r="F667" s="239">
        <v>2</v>
      </c>
      <c r="G667" s="48">
        <v>0.1</v>
      </c>
      <c r="H667" s="171">
        <f>TRUNC(G667*F667,2)</f>
        <v>0.2</v>
      </c>
    </row>
    <row r="668" spans="1:8" ht="36" x14ac:dyDescent="0.3">
      <c r="A668" s="41"/>
      <c r="B668" s="177" t="s">
        <v>5561</v>
      </c>
      <c r="C668" s="178">
        <v>37559</v>
      </c>
      <c r="D668" s="187" t="s">
        <v>5735</v>
      </c>
      <c r="E668" s="179" t="s">
        <v>101</v>
      </c>
      <c r="F668" s="239">
        <v>1</v>
      </c>
      <c r="G668" s="48">
        <v>31.17</v>
      </c>
      <c r="H668" s="171">
        <f>TRUNC(G668*F668,2)</f>
        <v>31.17</v>
      </c>
    </row>
    <row r="669" spans="1:8" x14ac:dyDescent="0.25">
      <c r="A669" s="40"/>
      <c r="B669" s="172" t="s">
        <v>5565</v>
      </c>
      <c r="C669" s="173"/>
      <c r="D669" s="173"/>
      <c r="E669" s="173"/>
      <c r="F669" s="240"/>
      <c r="G669" s="174"/>
      <c r="H669" s="176">
        <f>SUM(H666:H668)</f>
        <v>31.650000000000002</v>
      </c>
    </row>
    <row r="670" spans="1:8" x14ac:dyDescent="0.25">
      <c r="A670" s="40"/>
      <c r="B670" s="188"/>
      <c r="C670" s="40"/>
      <c r="D670" s="40"/>
      <c r="E670" s="40"/>
      <c r="F670" s="241"/>
      <c r="G670" s="40"/>
      <c r="H670" s="40"/>
    </row>
    <row r="671" spans="1:8" x14ac:dyDescent="0.3">
      <c r="A671" s="197">
        <v>451</v>
      </c>
      <c r="B671" s="145" t="s">
        <v>5550</v>
      </c>
      <c r="C671" s="146" t="s">
        <v>78</v>
      </c>
      <c r="D671" s="147" t="s">
        <v>80</v>
      </c>
      <c r="E671" s="148" t="s">
        <v>5551</v>
      </c>
      <c r="F671" s="242" t="s">
        <v>5552</v>
      </c>
      <c r="G671" s="149"/>
      <c r="H671" s="150"/>
    </row>
    <row r="672" spans="1:8" x14ac:dyDescent="0.3">
      <c r="A672" s="198"/>
      <c r="B672" s="152"/>
      <c r="C672" s="153"/>
      <c r="D672" s="154"/>
      <c r="E672" s="155"/>
      <c r="F672" s="243"/>
      <c r="G672" s="156" t="s">
        <v>5555</v>
      </c>
      <c r="H672" s="157" t="s">
        <v>5555</v>
      </c>
    </row>
    <row r="673" spans="1:9" ht="24" x14ac:dyDescent="0.3">
      <c r="A673" s="158"/>
      <c r="B673" s="159" t="s">
        <v>270</v>
      </c>
      <c r="C673" s="160" t="s">
        <v>763</v>
      </c>
      <c r="D673" s="161" t="s">
        <v>5736</v>
      </c>
      <c r="E673" s="162" t="s">
        <v>101</v>
      </c>
      <c r="F673" s="244"/>
      <c r="G673" s="185"/>
      <c r="H673" s="165">
        <v>77.08</v>
      </c>
    </row>
    <row r="674" spans="1:9" x14ac:dyDescent="0.3">
      <c r="A674" s="166"/>
      <c r="B674" s="172" t="s">
        <v>5560</v>
      </c>
      <c r="C674" s="173"/>
      <c r="D674" s="173"/>
      <c r="E674" s="173"/>
      <c r="F674" s="240"/>
      <c r="G674" s="174"/>
      <c r="H674" s="176">
        <v>0</v>
      </c>
    </row>
    <row r="675" spans="1:9" ht="36" x14ac:dyDescent="0.3">
      <c r="A675" s="166"/>
      <c r="B675" s="167" t="s">
        <v>5619</v>
      </c>
      <c r="C675" s="190" t="s">
        <v>5737</v>
      </c>
      <c r="D675" s="187" t="s">
        <v>5738</v>
      </c>
      <c r="E675" s="170" t="s">
        <v>101</v>
      </c>
      <c r="F675" s="239">
        <v>1</v>
      </c>
      <c r="G675" s="48">
        <v>77.08</v>
      </c>
      <c r="H675" s="171">
        <f>TRUNC(G675*F675,2)</f>
        <v>77.08</v>
      </c>
    </row>
    <row r="676" spans="1:9" x14ac:dyDescent="0.3">
      <c r="A676" s="166"/>
      <c r="B676" s="172" t="s">
        <v>5565</v>
      </c>
      <c r="C676" s="173"/>
      <c r="D676" s="173"/>
      <c r="E676" s="173"/>
      <c r="F676" s="240"/>
      <c r="G676" s="174"/>
      <c r="H676" s="176">
        <f>SUM(H675)</f>
        <v>77.08</v>
      </c>
    </row>
    <row r="677" spans="1:9" x14ac:dyDescent="0.25">
      <c r="A677" s="40"/>
      <c r="B677" s="188"/>
      <c r="C677" s="40"/>
      <c r="D677" s="40"/>
      <c r="E677" s="40"/>
      <c r="F677" s="241"/>
      <c r="G677" s="40"/>
      <c r="H677" s="249">
        <f>SUM(H676)</f>
        <v>77.08</v>
      </c>
    </row>
    <row r="678" spans="1:9" x14ac:dyDescent="0.3">
      <c r="A678" s="197">
        <v>476</v>
      </c>
      <c r="B678" s="145" t="s">
        <v>5550</v>
      </c>
      <c r="C678" s="146" t="s">
        <v>78</v>
      </c>
      <c r="D678" s="147" t="s">
        <v>80</v>
      </c>
      <c r="E678" s="148" t="s">
        <v>5551</v>
      </c>
      <c r="F678" s="242" t="s">
        <v>5552</v>
      </c>
      <c r="G678" s="149"/>
      <c r="H678" s="150"/>
    </row>
    <row r="679" spans="1:9" x14ac:dyDescent="0.3">
      <c r="A679" s="198"/>
      <c r="B679" s="152"/>
      <c r="C679" s="153"/>
      <c r="D679" s="154"/>
      <c r="E679" s="155"/>
      <c r="F679" s="243"/>
      <c r="G679" s="156" t="s">
        <v>5555</v>
      </c>
      <c r="H679" s="157" t="s">
        <v>5555</v>
      </c>
    </row>
    <row r="680" spans="1:9" ht="24" x14ac:dyDescent="0.3">
      <c r="A680" s="158"/>
      <c r="B680" s="159" t="s">
        <v>270</v>
      </c>
      <c r="C680" s="160" t="s">
        <v>765</v>
      </c>
      <c r="D680" s="161" t="s">
        <v>5739</v>
      </c>
      <c r="E680" s="162" t="s">
        <v>101</v>
      </c>
      <c r="F680" s="244"/>
      <c r="G680" s="185"/>
      <c r="H680" s="165">
        <f>SUM(H683,H687)</f>
        <v>1332.44</v>
      </c>
    </row>
    <row r="681" spans="1:9" x14ac:dyDescent="0.3">
      <c r="A681" s="166"/>
      <c r="B681" s="167" t="s">
        <v>5557</v>
      </c>
      <c r="C681" s="168">
        <v>8</v>
      </c>
      <c r="D681" s="169" t="s">
        <v>5567</v>
      </c>
      <c r="E681" s="170" t="s">
        <v>33</v>
      </c>
      <c r="F681" s="239">
        <v>0.75</v>
      </c>
      <c r="G681" s="48">
        <v>12.28</v>
      </c>
      <c r="H681" s="171">
        <f>TRUNC(G681*F681,2)</f>
        <v>9.2100000000000009</v>
      </c>
    </row>
    <row r="682" spans="1:9" x14ac:dyDescent="0.3">
      <c r="A682" s="166"/>
      <c r="B682" s="167" t="s">
        <v>5557</v>
      </c>
      <c r="C682" s="168">
        <v>25</v>
      </c>
      <c r="D682" s="169" t="s">
        <v>5637</v>
      </c>
      <c r="E682" s="170" t="s">
        <v>33</v>
      </c>
      <c r="F682" s="239">
        <v>0.75</v>
      </c>
      <c r="G682" s="48">
        <v>17.63</v>
      </c>
      <c r="H682" s="171">
        <f>TRUNC(G682*F682,2)</f>
        <v>13.22</v>
      </c>
    </row>
    <row r="683" spans="1:9" x14ac:dyDescent="0.3">
      <c r="A683" s="166"/>
      <c r="B683" s="172" t="s">
        <v>5560</v>
      </c>
      <c r="C683" s="173"/>
      <c r="D683" s="173"/>
      <c r="E683" s="173"/>
      <c r="F683" s="240"/>
      <c r="G683" s="174"/>
      <c r="H683" s="175">
        <f>SUM(H681:H682)</f>
        <v>22.43</v>
      </c>
    </row>
    <row r="684" spans="1:9" x14ac:dyDescent="0.3">
      <c r="A684" s="166"/>
      <c r="B684" s="167" t="s">
        <v>5619</v>
      </c>
      <c r="C684" s="190" t="s">
        <v>5740</v>
      </c>
      <c r="D684" s="169" t="s">
        <v>5741</v>
      </c>
      <c r="E684" s="170" t="s">
        <v>101</v>
      </c>
      <c r="F684" s="239">
        <v>1</v>
      </c>
      <c r="G684" s="48">
        <f>1310.01-3.28</f>
        <v>1306.73</v>
      </c>
      <c r="H684" s="171">
        <f>TRUNC(G684*F684,2)</f>
        <v>1306.73</v>
      </c>
    </row>
    <row r="685" spans="1:9" x14ac:dyDescent="0.3">
      <c r="A685" s="166"/>
      <c r="B685" s="167" t="s">
        <v>5557</v>
      </c>
      <c r="C685" s="186">
        <v>3067</v>
      </c>
      <c r="D685" s="169" t="s">
        <v>1906</v>
      </c>
      <c r="E685" s="170" t="s">
        <v>5573</v>
      </c>
      <c r="F685" s="239">
        <v>4</v>
      </c>
      <c r="G685" s="48">
        <v>0.36</v>
      </c>
      <c r="H685" s="171">
        <f>TRUNC(G685*F685,2)</f>
        <v>1.44</v>
      </c>
    </row>
    <row r="686" spans="1:9" x14ac:dyDescent="0.3">
      <c r="A686" s="166"/>
      <c r="B686" s="167" t="s">
        <v>5557</v>
      </c>
      <c r="C686" s="186">
        <v>3390</v>
      </c>
      <c r="D686" s="169" t="s">
        <v>1904</v>
      </c>
      <c r="E686" s="170" t="s">
        <v>5573</v>
      </c>
      <c r="F686" s="239">
        <v>4</v>
      </c>
      <c r="G686" s="48">
        <v>0.46</v>
      </c>
      <c r="H686" s="171">
        <f>TRUNC(G686*F686,2)</f>
        <v>1.84</v>
      </c>
    </row>
    <row r="687" spans="1:9" x14ac:dyDescent="0.3">
      <c r="A687" s="166"/>
      <c r="B687" s="172" t="s">
        <v>5565</v>
      </c>
      <c r="C687" s="173"/>
      <c r="D687" s="173"/>
      <c r="E687" s="173"/>
      <c r="F687" s="240"/>
      <c r="G687" s="174"/>
      <c r="H687" s="176">
        <f>SUM(H684:H686)</f>
        <v>1310.01</v>
      </c>
      <c r="I687" s="245"/>
    </row>
    <row r="688" spans="1:9" x14ac:dyDescent="0.25">
      <c r="A688" s="40"/>
      <c r="B688" s="188"/>
      <c r="C688" s="40"/>
      <c r="D688" s="40"/>
      <c r="E688" s="40"/>
      <c r="F688" s="241"/>
      <c r="G688" s="40"/>
      <c r="H688" s="40"/>
    </row>
    <row r="689" spans="1:8" x14ac:dyDescent="0.3">
      <c r="A689" s="197">
        <v>482</v>
      </c>
      <c r="B689" s="145" t="s">
        <v>5550</v>
      </c>
      <c r="C689" s="146" t="s">
        <v>78</v>
      </c>
      <c r="D689" s="147" t="s">
        <v>80</v>
      </c>
      <c r="E689" s="148" t="s">
        <v>5551</v>
      </c>
      <c r="F689" s="242" t="s">
        <v>5552</v>
      </c>
      <c r="G689" s="149"/>
      <c r="H689" s="150"/>
    </row>
    <row r="690" spans="1:8" x14ac:dyDescent="0.3">
      <c r="A690" s="198"/>
      <c r="B690" s="152"/>
      <c r="C690" s="153"/>
      <c r="D690" s="154"/>
      <c r="E690" s="155"/>
      <c r="F690" s="243"/>
      <c r="G690" s="156" t="s">
        <v>5555</v>
      </c>
      <c r="H690" s="157" t="s">
        <v>5555</v>
      </c>
    </row>
    <row r="691" spans="1:8" x14ac:dyDescent="0.3">
      <c r="A691" s="158"/>
      <c r="B691" s="159" t="s">
        <v>270</v>
      </c>
      <c r="C691" s="160" t="s">
        <v>871</v>
      </c>
      <c r="D691" s="189" t="s">
        <v>872</v>
      </c>
      <c r="E691" s="162" t="s">
        <v>873</v>
      </c>
      <c r="F691" s="244"/>
      <c r="G691" s="185"/>
      <c r="H691" s="165">
        <f>SUM(H694)</f>
        <v>315.57</v>
      </c>
    </row>
    <row r="692" spans="1:8" x14ac:dyDescent="0.3">
      <c r="A692" s="166"/>
      <c r="B692" s="172" t="s">
        <v>5560</v>
      </c>
      <c r="C692" s="173"/>
      <c r="D692" s="173"/>
      <c r="E692" s="173"/>
      <c r="F692" s="240"/>
      <c r="G692" s="174"/>
      <c r="H692" s="176">
        <v>0</v>
      </c>
    </row>
    <row r="693" spans="1:8" x14ac:dyDescent="0.3">
      <c r="A693" s="166"/>
      <c r="B693" s="167" t="s">
        <v>5619</v>
      </c>
      <c r="C693" s="190" t="s">
        <v>5742</v>
      </c>
      <c r="D693" s="169" t="s">
        <v>5743</v>
      </c>
      <c r="E693" s="170" t="s">
        <v>873</v>
      </c>
      <c r="F693" s="239">
        <v>1</v>
      </c>
      <c r="G693" s="48">
        <v>315.57</v>
      </c>
      <c r="H693" s="171">
        <f>TRUNC(G693*F693,2)</f>
        <v>315.57</v>
      </c>
    </row>
    <row r="694" spans="1:8" x14ac:dyDescent="0.3">
      <c r="A694" s="166"/>
      <c r="B694" s="172" t="s">
        <v>5565</v>
      </c>
      <c r="C694" s="173"/>
      <c r="D694" s="173"/>
      <c r="E694" s="173"/>
      <c r="F694" s="240"/>
      <c r="G694" s="174"/>
      <c r="H694" s="176">
        <f>SUM(H693)</f>
        <v>315.57</v>
      </c>
    </row>
    <row r="695" spans="1:8" x14ac:dyDescent="0.25">
      <c r="A695" s="40"/>
      <c r="B695" s="188"/>
      <c r="C695" s="40"/>
      <c r="D695" s="40"/>
      <c r="E695" s="40"/>
      <c r="F695" s="241"/>
      <c r="G695" s="40"/>
      <c r="H695" s="40"/>
    </row>
    <row r="696" spans="1:8" x14ac:dyDescent="0.3">
      <c r="A696" s="197">
        <v>496</v>
      </c>
      <c r="B696" s="145" t="s">
        <v>5550</v>
      </c>
      <c r="C696" s="146" t="s">
        <v>78</v>
      </c>
      <c r="D696" s="147" t="s">
        <v>80</v>
      </c>
      <c r="E696" s="148" t="s">
        <v>5551</v>
      </c>
      <c r="F696" s="242" t="s">
        <v>5552</v>
      </c>
      <c r="G696" s="149"/>
      <c r="H696" s="150"/>
    </row>
    <row r="697" spans="1:8" x14ac:dyDescent="0.3">
      <c r="A697" s="198"/>
      <c r="B697" s="152"/>
      <c r="C697" s="153"/>
      <c r="D697" s="154"/>
      <c r="E697" s="155"/>
      <c r="F697" s="243"/>
      <c r="G697" s="156" t="s">
        <v>5555</v>
      </c>
      <c r="H697" s="157" t="s">
        <v>5555</v>
      </c>
    </row>
    <row r="698" spans="1:8" ht="24" x14ac:dyDescent="0.3">
      <c r="A698" s="158"/>
      <c r="B698" s="159" t="s">
        <v>270</v>
      </c>
      <c r="C698" s="160" t="s">
        <v>1891</v>
      </c>
      <c r="D698" s="161" t="s">
        <v>5744</v>
      </c>
      <c r="E698" s="162" t="s">
        <v>101</v>
      </c>
      <c r="F698" s="244"/>
      <c r="G698" s="185"/>
      <c r="H698" s="165">
        <f>SUM(H701,H704)</f>
        <v>57.019999999999996</v>
      </c>
    </row>
    <row r="699" spans="1:8" x14ac:dyDescent="0.3">
      <c r="A699" s="166"/>
      <c r="B699" s="167" t="s">
        <v>5557</v>
      </c>
      <c r="C699" s="168">
        <v>8</v>
      </c>
      <c r="D699" s="169" t="s">
        <v>5567</v>
      </c>
      <c r="E699" s="170" t="s">
        <v>33</v>
      </c>
      <c r="F699" s="239">
        <v>1</v>
      </c>
      <c r="G699" s="48">
        <v>12.28</v>
      </c>
      <c r="H699" s="171">
        <f>TRUNC(G699*F699,2)</f>
        <v>12.28</v>
      </c>
    </row>
    <row r="700" spans="1:8" x14ac:dyDescent="0.3">
      <c r="A700" s="166"/>
      <c r="B700" s="167" t="s">
        <v>5557</v>
      </c>
      <c r="C700" s="168">
        <v>11</v>
      </c>
      <c r="D700" s="169" t="s">
        <v>5568</v>
      </c>
      <c r="E700" s="170" t="s">
        <v>33</v>
      </c>
      <c r="F700" s="239">
        <v>1</v>
      </c>
      <c r="G700" s="48">
        <v>17.37</v>
      </c>
      <c r="H700" s="171">
        <f>TRUNC(G700*F700,2)</f>
        <v>17.37</v>
      </c>
    </row>
    <row r="701" spans="1:8" x14ac:dyDescent="0.3">
      <c r="A701" s="166"/>
      <c r="B701" s="172" t="s">
        <v>5560</v>
      </c>
      <c r="C701" s="173"/>
      <c r="D701" s="173"/>
      <c r="E701" s="173"/>
      <c r="F701" s="240"/>
      <c r="G701" s="174"/>
      <c r="H701" s="176">
        <f>SUM(H699:H700)</f>
        <v>29.65</v>
      </c>
    </row>
    <row r="702" spans="1:8" x14ac:dyDescent="0.3">
      <c r="A702" s="166"/>
      <c r="B702" s="167" t="s">
        <v>5619</v>
      </c>
      <c r="C702" s="190" t="s">
        <v>5745</v>
      </c>
      <c r="D702" s="169" t="s">
        <v>5746</v>
      </c>
      <c r="E702" s="170" t="s">
        <v>101</v>
      </c>
      <c r="F702" s="239">
        <v>1</v>
      </c>
      <c r="G702" s="48">
        <v>26.3</v>
      </c>
      <c r="H702" s="171">
        <f>TRUNC(G702*F702,2)</f>
        <v>26.3</v>
      </c>
    </row>
    <row r="703" spans="1:8" x14ac:dyDescent="0.3">
      <c r="A703" s="166"/>
      <c r="B703" s="167" t="s">
        <v>5557</v>
      </c>
      <c r="C703" s="190" t="s">
        <v>5585</v>
      </c>
      <c r="D703" s="169" t="s">
        <v>5586</v>
      </c>
      <c r="E703" s="170" t="s">
        <v>5587</v>
      </c>
      <c r="F703" s="239">
        <v>2.82</v>
      </c>
      <c r="G703" s="48">
        <v>0.38</v>
      </c>
      <c r="H703" s="171">
        <f>TRUNC(G703*F703,2)</f>
        <v>1.07</v>
      </c>
    </row>
    <row r="704" spans="1:8" x14ac:dyDescent="0.3">
      <c r="A704" s="166"/>
      <c r="B704" s="172" t="s">
        <v>5565</v>
      </c>
      <c r="C704" s="173"/>
      <c r="D704" s="173"/>
      <c r="E704" s="173"/>
      <c r="F704" s="240"/>
      <c r="G704" s="174"/>
      <c r="H704" s="176">
        <f>SUM(H702:H703)</f>
        <v>27.37</v>
      </c>
    </row>
    <row r="705" spans="1:8" x14ac:dyDescent="0.25">
      <c r="A705" s="40"/>
      <c r="B705" s="188"/>
      <c r="C705" s="40"/>
      <c r="D705" s="40"/>
      <c r="E705" s="40"/>
      <c r="F705" s="241"/>
      <c r="G705" s="40"/>
      <c r="H705" s="40"/>
    </row>
    <row r="706" spans="1:8" x14ac:dyDescent="0.3">
      <c r="A706" s="197">
        <v>497</v>
      </c>
      <c r="B706" s="145" t="s">
        <v>5550</v>
      </c>
      <c r="C706" s="146" t="s">
        <v>78</v>
      </c>
      <c r="D706" s="147" t="s">
        <v>80</v>
      </c>
      <c r="E706" s="148" t="s">
        <v>5551</v>
      </c>
      <c r="F706" s="242" t="s">
        <v>5552</v>
      </c>
      <c r="G706" s="149"/>
      <c r="H706" s="150"/>
    </row>
    <row r="707" spans="1:8" x14ac:dyDescent="0.3">
      <c r="A707" s="198"/>
      <c r="B707" s="152"/>
      <c r="C707" s="153"/>
      <c r="D707" s="154"/>
      <c r="E707" s="155"/>
      <c r="F707" s="243"/>
      <c r="G707" s="156" t="s">
        <v>5555</v>
      </c>
      <c r="H707" s="157" t="s">
        <v>5555</v>
      </c>
    </row>
    <row r="708" spans="1:8" ht="36" x14ac:dyDescent="0.3">
      <c r="A708" s="158"/>
      <c r="B708" s="191" t="s">
        <v>270</v>
      </c>
      <c r="C708" s="38" t="s">
        <v>506</v>
      </c>
      <c r="D708" s="161" t="s">
        <v>5747</v>
      </c>
      <c r="E708" s="192" t="s">
        <v>101</v>
      </c>
      <c r="F708" s="244"/>
      <c r="G708" s="185"/>
      <c r="H708" s="165">
        <f>SUM(H711,H713)</f>
        <v>22.259999999999998</v>
      </c>
    </row>
    <row r="709" spans="1:8" x14ac:dyDescent="0.3">
      <c r="A709" s="166"/>
      <c r="B709" s="167" t="s">
        <v>5557</v>
      </c>
      <c r="C709" s="168">
        <v>8</v>
      </c>
      <c r="D709" s="169" t="s">
        <v>5567</v>
      </c>
      <c r="E709" s="170" t="s">
        <v>33</v>
      </c>
      <c r="F709" s="239">
        <v>0.6</v>
      </c>
      <c r="G709" s="48">
        <v>12.28</v>
      </c>
      <c r="H709" s="171">
        <f>TRUNC(G709*F709,2)</f>
        <v>7.36</v>
      </c>
    </row>
    <row r="710" spans="1:8" x14ac:dyDescent="0.3">
      <c r="A710" s="166"/>
      <c r="B710" s="167" t="s">
        <v>5557</v>
      </c>
      <c r="C710" s="168">
        <v>12</v>
      </c>
      <c r="D710" s="169" t="s">
        <v>5613</v>
      </c>
      <c r="E710" s="170" t="s">
        <v>33</v>
      </c>
      <c r="F710" s="239">
        <v>0.60109090909090901</v>
      </c>
      <c r="G710" s="48">
        <v>17.36</v>
      </c>
      <c r="H710" s="171">
        <f>TRUNC(G710*F710,2)</f>
        <v>10.43</v>
      </c>
    </row>
    <row r="711" spans="1:8" x14ac:dyDescent="0.3">
      <c r="A711" s="166"/>
      <c r="B711" s="172" t="s">
        <v>5560</v>
      </c>
      <c r="C711" s="173"/>
      <c r="D711" s="173"/>
      <c r="E711" s="173"/>
      <c r="F711" s="240"/>
      <c r="G711" s="174"/>
      <c r="H711" s="176">
        <f>SUM(H709:H710)</f>
        <v>17.79</v>
      </c>
    </row>
    <row r="712" spans="1:8" ht="36" x14ac:dyDescent="0.3">
      <c r="A712" s="166"/>
      <c r="B712" s="167" t="s">
        <v>5619</v>
      </c>
      <c r="C712" s="190" t="s">
        <v>5748</v>
      </c>
      <c r="D712" s="187" t="s">
        <v>5749</v>
      </c>
      <c r="E712" s="170" t="s">
        <v>101</v>
      </c>
      <c r="F712" s="239">
        <v>1</v>
      </c>
      <c r="G712" s="48">
        <v>4.47</v>
      </c>
      <c r="H712" s="171">
        <f>TRUNC(G712*F712,2)</f>
        <v>4.47</v>
      </c>
    </row>
    <row r="713" spans="1:8" x14ac:dyDescent="0.3">
      <c r="A713" s="166"/>
      <c r="B713" s="172" t="s">
        <v>5565</v>
      </c>
      <c r="C713" s="173"/>
      <c r="D713" s="173"/>
      <c r="E713" s="173"/>
      <c r="F713" s="240"/>
      <c r="G713" s="174"/>
      <c r="H713" s="176">
        <f>SUM(H712)</f>
        <v>4.47</v>
      </c>
    </row>
    <row r="714" spans="1:8" x14ac:dyDescent="0.25">
      <c r="A714" s="40"/>
      <c r="B714" s="188"/>
      <c r="C714" s="40"/>
      <c r="D714" s="40"/>
      <c r="E714" s="40"/>
      <c r="F714" s="241"/>
      <c r="G714" s="40"/>
      <c r="H714" s="40"/>
    </row>
    <row r="715" spans="1:8" x14ac:dyDescent="0.3">
      <c r="A715" s="197">
        <v>499</v>
      </c>
      <c r="B715" s="145" t="s">
        <v>5550</v>
      </c>
      <c r="C715" s="146" t="s">
        <v>78</v>
      </c>
      <c r="D715" s="147" t="s">
        <v>80</v>
      </c>
      <c r="E715" s="148" t="s">
        <v>5551</v>
      </c>
      <c r="F715" s="242" t="s">
        <v>5552</v>
      </c>
      <c r="G715" s="149"/>
      <c r="H715" s="150"/>
    </row>
    <row r="716" spans="1:8" x14ac:dyDescent="0.3">
      <c r="A716" s="198"/>
      <c r="B716" s="152"/>
      <c r="C716" s="153"/>
      <c r="D716" s="154"/>
      <c r="E716" s="155"/>
      <c r="F716" s="243"/>
      <c r="G716" s="156" t="s">
        <v>5555</v>
      </c>
      <c r="H716" s="157" t="s">
        <v>5555</v>
      </c>
    </row>
    <row r="717" spans="1:8" ht="36" x14ac:dyDescent="0.3">
      <c r="A717" s="158"/>
      <c r="B717" s="191" t="s">
        <v>270</v>
      </c>
      <c r="C717" s="38" t="s">
        <v>760</v>
      </c>
      <c r="D717" s="161" t="s">
        <v>5750</v>
      </c>
      <c r="E717" s="192" t="s">
        <v>101</v>
      </c>
      <c r="F717" s="244"/>
      <c r="G717" s="185"/>
      <c r="H717" s="165">
        <f>SUM(H722,H733)</f>
        <v>70.709999999999994</v>
      </c>
    </row>
    <row r="718" spans="1:8" x14ac:dyDescent="0.3">
      <c r="A718" s="166"/>
      <c r="B718" s="167" t="s">
        <v>5557</v>
      </c>
      <c r="C718" s="168">
        <v>8</v>
      </c>
      <c r="D718" s="169" t="s">
        <v>5567</v>
      </c>
      <c r="E718" s="170" t="s">
        <v>33</v>
      </c>
      <c r="F718" s="239">
        <v>0.33350000000000002</v>
      </c>
      <c r="G718" s="48">
        <v>12.28</v>
      </c>
      <c r="H718" s="171">
        <f>TRUNC(G718*F718,2)</f>
        <v>4.09</v>
      </c>
    </row>
    <row r="719" spans="1:8" x14ac:dyDescent="0.3">
      <c r="A719" s="166"/>
      <c r="B719" s="167" t="s">
        <v>5557</v>
      </c>
      <c r="C719" s="168">
        <v>12</v>
      </c>
      <c r="D719" s="169" t="s">
        <v>5613</v>
      </c>
      <c r="E719" s="170" t="s">
        <v>33</v>
      </c>
      <c r="F719" s="239">
        <v>0.18809999999999999</v>
      </c>
      <c r="G719" s="48">
        <v>17.36</v>
      </c>
      <c r="H719" s="171">
        <f>TRUNC(G719*F719,2)</f>
        <v>3.26</v>
      </c>
    </row>
    <row r="720" spans="1:8" x14ac:dyDescent="0.3">
      <c r="A720" s="166"/>
      <c r="B720" s="167" t="s">
        <v>5557</v>
      </c>
      <c r="C720" s="168">
        <v>18</v>
      </c>
      <c r="D720" s="169" t="s">
        <v>5751</v>
      </c>
      <c r="E720" s="170" t="s">
        <v>33</v>
      </c>
      <c r="F720" s="239">
        <v>0.13816800000000001</v>
      </c>
      <c r="G720" s="48">
        <v>17.36</v>
      </c>
      <c r="H720" s="171">
        <f>TRUNC(G720*F720,2)</f>
        <v>2.39</v>
      </c>
    </row>
    <row r="721" spans="1:8" x14ac:dyDescent="0.3">
      <c r="A721" s="166"/>
      <c r="B721" s="167" t="s">
        <v>5557</v>
      </c>
      <c r="C721" s="168">
        <v>21</v>
      </c>
      <c r="D721" s="169" t="s">
        <v>5719</v>
      </c>
      <c r="E721" s="170" t="s">
        <v>33</v>
      </c>
      <c r="F721" s="239">
        <v>0.09</v>
      </c>
      <c r="G721" s="48">
        <v>17.36</v>
      </c>
      <c r="H721" s="171">
        <f>TRUNC(G721*F721,2)</f>
        <v>1.56</v>
      </c>
    </row>
    <row r="722" spans="1:8" x14ac:dyDescent="0.3">
      <c r="A722" s="166"/>
      <c r="B722" s="172" t="s">
        <v>5560</v>
      </c>
      <c r="C722" s="173"/>
      <c r="D722" s="173"/>
      <c r="E722" s="173"/>
      <c r="F722" s="240"/>
      <c r="G722" s="174"/>
      <c r="H722" s="176">
        <f>SUM(H718:H721)</f>
        <v>11.3</v>
      </c>
    </row>
    <row r="723" spans="1:8" x14ac:dyDescent="0.3">
      <c r="A723" s="166"/>
      <c r="B723" s="167" t="s">
        <v>5557</v>
      </c>
      <c r="C723" s="186">
        <v>1326</v>
      </c>
      <c r="D723" s="169" t="s">
        <v>5752</v>
      </c>
      <c r="E723" s="170" t="s">
        <v>5564</v>
      </c>
      <c r="F723" s="239">
        <v>2.5960000000000001</v>
      </c>
      <c r="G723" s="48">
        <v>13.89</v>
      </c>
      <c r="H723" s="171">
        <f>TRUNC(G723*F723,2)</f>
        <v>36.049999999999997</v>
      </c>
    </row>
    <row r="724" spans="1:8" x14ac:dyDescent="0.3">
      <c r="A724" s="166"/>
      <c r="B724" s="167" t="s">
        <v>5619</v>
      </c>
      <c r="C724" s="190" t="s">
        <v>5753</v>
      </c>
      <c r="D724" s="169" t="s">
        <v>5754</v>
      </c>
      <c r="E724" s="170" t="s">
        <v>5605</v>
      </c>
      <c r="F724" s="239">
        <v>0.14000000000000001</v>
      </c>
      <c r="G724" s="48">
        <v>116.92</v>
      </c>
      <c r="H724" s="171">
        <f>TRUNC(G724*F724,2)</f>
        <v>16.36</v>
      </c>
    </row>
    <row r="725" spans="1:8" x14ac:dyDescent="0.3">
      <c r="A725" s="166"/>
      <c r="B725" s="167" t="s">
        <v>5557</v>
      </c>
      <c r="C725" s="186">
        <v>2212</v>
      </c>
      <c r="D725" s="169" t="s">
        <v>5755</v>
      </c>
      <c r="E725" s="170" t="s">
        <v>5690</v>
      </c>
      <c r="F725" s="239">
        <v>5.0200000000000002E-2</v>
      </c>
      <c r="G725" s="48">
        <v>34.58</v>
      </c>
      <c r="H725" s="171">
        <f>TRUNC(G725*F725,2)</f>
        <v>1.73</v>
      </c>
    </row>
    <row r="726" spans="1:8" x14ac:dyDescent="0.3">
      <c r="A726" s="166"/>
      <c r="B726" s="167" t="s">
        <v>5557</v>
      </c>
      <c r="C726" s="186">
        <v>2977</v>
      </c>
      <c r="D726" s="169" t="s">
        <v>5756</v>
      </c>
      <c r="E726" s="170" t="s">
        <v>5573</v>
      </c>
      <c r="F726" s="239">
        <v>4</v>
      </c>
      <c r="G726" s="48">
        <v>0.39</v>
      </c>
      <c r="H726" s="171">
        <f>TRUNC(G726*F726,2)</f>
        <v>1.56</v>
      </c>
    </row>
    <row r="727" spans="1:8" x14ac:dyDescent="0.3">
      <c r="A727" s="166"/>
      <c r="B727" s="167" t="s">
        <v>5557</v>
      </c>
      <c r="C727" s="186">
        <v>2055</v>
      </c>
      <c r="D727" s="169" t="s">
        <v>5757</v>
      </c>
      <c r="E727" s="170" t="s">
        <v>5690</v>
      </c>
      <c r="F727" s="239">
        <v>4.2500000000000003E-2</v>
      </c>
      <c r="G727" s="48">
        <v>29.75</v>
      </c>
      <c r="H727" s="171">
        <f>TRUNC(G727*F727,2)</f>
        <v>1.26</v>
      </c>
    </row>
    <row r="728" spans="1:8" x14ac:dyDescent="0.3">
      <c r="A728" s="166"/>
      <c r="B728" s="167" t="s">
        <v>5557</v>
      </c>
      <c r="C728" s="186">
        <v>3071</v>
      </c>
      <c r="D728" s="169" t="s">
        <v>489</v>
      </c>
      <c r="E728" s="170" t="s">
        <v>5573</v>
      </c>
      <c r="F728" s="239">
        <v>4</v>
      </c>
      <c r="G728" s="48">
        <v>0.21</v>
      </c>
      <c r="H728" s="171">
        <f>TRUNC(G728*F728,2)</f>
        <v>0.84</v>
      </c>
    </row>
    <row r="729" spans="1:8" x14ac:dyDescent="0.3">
      <c r="A729" s="166"/>
      <c r="B729" s="167" t="s">
        <v>5557</v>
      </c>
      <c r="C729" s="186">
        <v>3394</v>
      </c>
      <c r="D729" s="169" t="s">
        <v>502</v>
      </c>
      <c r="E729" s="170" t="s">
        <v>5573</v>
      </c>
      <c r="F729" s="239">
        <v>4</v>
      </c>
      <c r="G729" s="48">
        <v>0.21</v>
      </c>
      <c r="H729" s="171">
        <f>TRUNC(G729*F729,2)</f>
        <v>0.84</v>
      </c>
    </row>
    <row r="730" spans="1:8" x14ac:dyDescent="0.3">
      <c r="A730" s="166"/>
      <c r="B730" s="167" t="s">
        <v>5557</v>
      </c>
      <c r="C730" s="186">
        <v>1970</v>
      </c>
      <c r="D730" s="169" t="s">
        <v>5758</v>
      </c>
      <c r="E730" s="170" t="s">
        <v>5690</v>
      </c>
      <c r="F730" s="239">
        <v>2.7900000000000001E-2</v>
      </c>
      <c r="G730" s="48">
        <v>17.690000000000001</v>
      </c>
      <c r="H730" s="171">
        <f>TRUNC(G730*F730,2)</f>
        <v>0.49</v>
      </c>
    </row>
    <row r="731" spans="1:8" x14ac:dyDescent="0.3">
      <c r="A731" s="166"/>
      <c r="B731" s="167" t="s">
        <v>5557</v>
      </c>
      <c r="C731" s="186">
        <v>1672</v>
      </c>
      <c r="D731" s="169" t="s">
        <v>5642</v>
      </c>
      <c r="E731" s="170" t="s">
        <v>5573</v>
      </c>
      <c r="F731" s="239">
        <v>7.0199999999999999E-2</v>
      </c>
      <c r="G731" s="48">
        <v>2.3199999999999998</v>
      </c>
      <c r="H731" s="171">
        <f>TRUNC(G731*F731,2)</f>
        <v>0.16</v>
      </c>
    </row>
    <row r="732" spans="1:8" ht="36" x14ac:dyDescent="0.3">
      <c r="A732" s="166"/>
      <c r="B732" s="177" t="s">
        <v>5557</v>
      </c>
      <c r="C732" s="178">
        <v>2788</v>
      </c>
      <c r="D732" s="169" t="s">
        <v>5759</v>
      </c>
      <c r="E732" s="179" t="s">
        <v>5573</v>
      </c>
      <c r="F732" s="239">
        <v>2.0999999999999999E-3</v>
      </c>
      <c r="G732" s="48">
        <v>57.77</v>
      </c>
      <c r="H732" s="171">
        <f>TRUNC(G732*F732,2)</f>
        <v>0.12</v>
      </c>
    </row>
    <row r="733" spans="1:8" x14ac:dyDescent="0.25">
      <c r="A733" s="40"/>
      <c r="B733" s="172" t="s">
        <v>5565</v>
      </c>
      <c r="C733" s="173"/>
      <c r="D733" s="173"/>
      <c r="E733" s="173"/>
      <c r="F733" s="240"/>
      <c r="G733" s="174"/>
      <c r="H733" s="176">
        <f>SUM(H723:H732)</f>
        <v>59.41</v>
      </c>
    </row>
    <row r="734" spans="1:8" x14ac:dyDescent="0.25">
      <c r="A734" s="40"/>
      <c r="B734" s="188"/>
      <c r="C734" s="40"/>
      <c r="D734" s="40"/>
      <c r="E734" s="40"/>
      <c r="F734" s="241"/>
      <c r="G734" s="40"/>
      <c r="H734" s="40"/>
    </row>
    <row r="735" spans="1:8" x14ac:dyDescent="0.3">
      <c r="A735" s="197">
        <v>500</v>
      </c>
      <c r="B735" s="145" t="s">
        <v>5550</v>
      </c>
      <c r="C735" s="146" t="s">
        <v>78</v>
      </c>
      <c r="D735" s="147" t="s">
        <v>80</v>
      </c>
      <c r="E735" s="148" t="s">
        <v>5551</v>
      </c>
      <c r="F735" s="242" t="s">
        <v>5552</v>
      </c>
      <c r="G735" s="149"/>
      <c r="H735" s="150"/>
    </row>
    <row r="736" spans="1:8" x14ac:dyDescent="0.3">
      <c r="A736" s="198"/>
      <c r="B736" s="152"/>
      <c r="C736" s="153"/>
      <c r="D736" s="154"/>
      <c r="E736" s="155"/>
      <c r="F736" s="243"/>
      <c r="G736" s="156" t="s">
        <v>5555</v>
      </c>
      <c r="H736" s="157" t="s">
        <v>5555</v>
      </c>
    </row>
    <row r="737" spans="1:8" ht="36" x14ac:dyDescent="0.3">
      <c r="A737" s="158"/>
      <c r="B737" s="191" t="s">
        <v>270</v>
      </c>
      <c r="C737" s="38" t="s">
        <v>944</v>
      </c>
      <c r="D737" s="189" t="s">
        <v>945</v>
      </c>
      <c r="E737" s="192" t="s">
        <v>106</v>
      </c>
      <c r="F737" s="250"/>
      <c r="G737" s="200"/>
      <c r="H737" s="165">
        <f>SUM(H740,H749)</f>
        <v>121.61</v>
      </c>
    </row>
    <row r="738" spans="1:8" x14ac:dyDescent="0.3">
      <c r="A738" s="166"/>
      <c r="B738" s="167" t="s">
        <v>5557</v>
      </c>
      <c r="C738" s="168">
        <v>5</v>
      </c>
      <c r="D738" s="169" t="s">
        <v>5558</v>
      </c>
      <c r="E738" s="170" t="s">
        <v>33</v>
      </c>
      <c r="F738" s="239">
        <v>1.88</v>
      </c>
      <c r="G738" s="48">
        <v>10.77</v>
      </c>
      <c r="H738" s="171">
        <f>TRUNC(G738*F738,2)</f>
        <v>20.239999999999998</v>
      </c>
    </row>
    <row r="739" spans="1:8" x14ac:dyDescent="0.3">
      <c r="A739" s="166"/>
      <c r="B739" s="167" t="s">
        <v>5557</v>
      </c>
      <c r="C739" s="168">
        <v>25</v>
      </c>
      <c r="D739" s="169" t="s">
        <v>5637</v>
      </c>
      <c r="E739" s="170" t="s">
        <v>33</v>
      </c>
      <c r="F739" s="239">
        <v>0.44165000000000004</v>
      </c>
      <c r="G739" s="48">
        <v>17.63</v>
      </c>
      <c r="H739" s="171">
        <f>TRUNC(G739*F739,2)</f>
        <v>7.78</v>
      </c>
    </row>
    <row r="740" spans="1:8" x14ac:dyDescent="0.3">
      <c r="A740" s="166"/>
      <c r="B740" s="172" t="s">
        <v>5560</v>
      </c>
      <c r="C740" s="173"/>
      <c r="D740" s="173"/>
      <c r="E740" s="173"/>
      <c r="F740" s="240"/>
      <c r="G740" s="174"/>
      <c r="H740" s="176">
        <f>SUM(H738:H739)</f>
        <v>28.02</v>
      </c>
    </row>
    <row r="741" spans="1:8" ht="36" x14ac:dyDescent="0.3">
      <c r="A741" s="166"/>
      <c r="B741" s="167" t="s">
        <v>5619</v>
      </c>
      <c r="C741" s="190" t="s">
        <v>5760</v>
      </c>
      <c r="D741" s="187" t="s">
        <v>5761</v>
      </c>
      <c r="E741" s="170" t="s">
        <v>106</v>
      </c>
      <c r="F741" s="239">
        <v>1</v>
      </c>
      <c r="G741" s="48">
        <v>38.549999999999997</v>
      </c>
      <c r="H741" s="171">
        <f>TRUNC(G741*F741,2)</f>
        <v>38.549999999999997</v>
      </c>
    </row>
    <row r="742" spans="1:8" x14ac:dyDescent="0.3">
      <c r="A742" s="166"/>
      <c r="B742" s="167" t="s">
        <v>5557</v>
      </c>
      <c r="C742" s="186">
        <v>2023</v>
      </c>
      <c r="D742" s="169" t="s">
        <v>5601</v>
      </c>
      <c r="E742" s="170" t="s">
        <v>5587</v>
      </c>
      <c r="F742" s="239">
        <v>0.56000000000000005</v>
      </c>
      <c r="G742" s="48">
        <v>12.24</v>
      </c>
      <c r="H742" s="171">
        <f>TRUNC(G742*F742,2)</f>
        <v>6.85</v>
      </c>
    </row>
    <row r="743" spans="1:8" x14ac:dyDescent="0.3">
      <c r="A743" s="166"/>
      <c r="B743" s="167" t="s">
        <v>5557</v>
      </c>
      <c r="C743" s="186">
        <v>1968</v>
      </c>
      <c r="D743" s="169" t="s">
        <v>5693</v>
      </c>
      <c r="E743" s="170" t="s">
        <v>5587</v>
      </c>
      <c r="F743" s="239">
        <v>0.97</v>
      </c>
      <c r="G743" s="48">
        <v>6.57</v>
      </c>
      <c r="H743" s="171">
        <f>TRUNC(G743*F743,2)</f>
        <v>6.37</v>
      </c>
    </row>
    <row r="744" spans="1:8" x14ac:dyDescent="0.3">
      <c r="A744" s="166"/>
      <c r="B744" s="167" t="s">
        <v>5557</v>
      </c>
      <c r="C744" s="186">
        <v>1862</v>
      </c>
      <c r="D744" s="169" t="s">
        <v>5762</v>
      </c>
      <c r="E744" s="170" t="s">
        <v>5564</v>
      </c>
      <c r="F744" s="239">
        <v>0.03</v>
      </c>
      <c r="G744" s="48">
        <v>23.2</v>
      </c>
      <c r="H744" s="171">
        <f>TRUNC(G744*F744,2)</f>
        <v>0.69</v>
      </c>
    </row>
    <row r="745" spans="1:8" x14ac:dyDescent="0.3">
      <c r="A745" s="166"/>
      <c r="B745" s="167" t="s">
        <v>5557</v>
      </c>
      <c r="C745" s="186">
        <v>2380</v>
      </c>
      <c r="D745" s="169" t="s">
        <v>5691</v>
      </c>
      <c r="E745" s="170" t="s">
        <v>5587</v>
      </c>
      <c r="F745" s="239">
        <v>1.71</v>
      </c>
      <c r="G745" s="48">
        <v>3.16</v>
      </c>
      <c r="H745" s="171">
        <f>TRUNC(G745*F745,2)</f>
        <v>5.4</v>
      </c>
    </row>
    <row r="746" spans="1:8" x14ac:dyDescent="0.3">
      <c r="A746" s="166"/>
      <c r="B746" s="167" t="s">
        <v>5557</v>
      </c>
      <c r="C746" s="186">
        <v>2438</v>
      </c>
      <c r="D746" s="169" t="s">
        <v>5595</v>
      </c>
      <c r="E746" s="170" t="s">
        <v>5564</v>
      </c>
      <c r="F746" s="239">
        <v>1.89</v>
      </c>
      <c r="G746" s="48">
        <v>6.69</v>
      </c>
      <c r="H746" s="171">
        <f>TRUNC(G746*F746,2)</f>
        <v>12.64</v>
      </c>
    </row>
    <row r="747" spans="1:8" x14ac:dyDescent="0.3">
      <c r="A747" s="166"/>
      <c r="B747" s="167" t="s">
        <v>5557</v>
      </c>
      <c r="C747" s="186">
        <v>2666</v>
      </c>
      <c r="D747" s="169" t="s">
        <v>5763</v>
      </c>
      <c r="E747" s="170" t="s">
        <v>5579</v>
      </c>
      <c r="F747" s="239">
        <v>0.05</v>
      </c>
      <c r="G747" s="48">
        <v>460.08</v>
      </c>
      <c r="H747" s="171">
        <f>TRUNC(G747*F747,2)</f>
        <v>23</v>
      </c>
    </row>
    <row r="748" spans="1:8" ht="36" x14ac:dyDescent="0.3">
      <c r="A748" s="166"/>
      <c r="B748" s="177" t="s">
        <v>5557</v>
      </c>
      <c r="C748" s="178">
        <v>2149</v>
      </c>
      <c r="D748" s="187" t="s">
        <v>5684</v>
      </c>
      <c r="E748" s="179" t="s">
        <v>5573</v>
      </c>
      <c r="F748" s="239">
        <v>4.6800000000000001E-2</v>
      </c>
      <c r="G748" s="48">
        <v>2.08</v>
      </c>
      <c r="H748" s="171">
        <f>TRUNC(G748*F748,2)</f>
        <v>0.09</v>
      </c>
    </row>
    <row r="749" spans="1:8" x14ac:dyDescent="0.3">
      <c r="A749" s="166"/>
      <c r="B749" s="172" t="s">
        <v>5565</v>
      </c>
      <c r="C749" s="173"/>
      <c r="D749" s="173"/>
      <c r="E749" s="173"/>
      <c r="F749" s="240"/>
      <c r="G749" s="174"/>
      <c r="H749" s="176">
        <f>SUM(H741:H748)</f>
        <v>93.59</v>
      </c>
    </row>
    <row r="750" spans="1:8" x14ac:dyDescent="0.25">
      <c r="A750" s="40"/>
      <c r="B750" s="188"/>
      <c r="C750" s="40"/>
      <c r="D750" s="40"/>
      <c r="E750" s="40"/>
      <c r="F750" s="241"/>
      <c r="G750" s="40"/>
      <c r="H750" s="40"/>
    </row>
    <row r="751" spans="1:8" x14ac:dyDescent="0.3">
      <c r="A751" s="197">
        <v>542</v>
      </c>
      <c r="B751" s="145" t="s">
        <v>5550</v>
      </c>
      <c r="C751" s="146" t="s">
        <v>78</v>
      </c>
      <c r="D751" s="147" t="s">
        <v>80</v>
      </c>
      <c r="E751" s="148" t="s">
        <v>5551</v>
      </c>
      <c r="F751" s="242" t="s">
        <v>5552</v>
      </c>
      <c r="G751" s="149"/>
      <c r="H751" s="150"/>
    </row>
    <row r="752" spans="1:8" x14ac:dyDescent="0.3">
      <c r="A752" s="198"/>
      <c r="B752" s="152"/>
      <c r="C752" s="153"/>
      <c r="D752" s="154"/>
      <c r="E752" s="155"/>
      <c r="F752" s="243"/>
      <c r="G752" s="156" t="s">
        <v>5555</v>
      </c>
      <c r="H752" s="157" t="s">
        <v>5555</v>
      </c>
    </row>
    <row r="753" spans="1:8" x14ac:dyDescent="0.3">
      <c r="A753" s="158"/>
      <c r="B753" s="159" t="s">
        <v>270</v>
      </c>
      <c r="C753" s="160" t="s">
        <v>1883</v>
      </c>
      <c r="D753" s="189" t="s">
        <v>1884</v>
      </c>
      <c r="E753" s="162" t="s">
        <v>101</v>
      </c>
      <c r="F753" s="244"/>
      <c r="G753" s="185"/>
      <c r="H753" s="165">
        <f>SUM(H756,H758)</f>
        <v>48.45</v>
      </c>
    </row>
    <row r="754" spans="1:8" x14ac:dyDescent="0.3">
      <c r="A754" s="166"/>
      <c r="B754" s="167" t="s">
        <v>5557</v>
      </c>
      <c r="C754" s="168">
        <v>8</v>
      </c>
      <c r="D754" s="169" t="s">
        <v>5567</v>
      </c>
      <c r="E754" s="170" t="s">
        <v>33</v>
      </c>
      <c r="F754" s="239">
        <v>0.432</v>
      </c>
      <c r="G754" s="48">
        <v>12.28</v>
      </c>
      <c r="H754" s="171">
        <f>TRUNC(G754*F754,2)</f>
        <v>5.3</v>
      </c>
    </row>
    <row r="755" spans="1:8" x14ac:dyDescent="0.3">
      <c r="A755" s="166"/>
      <c r="B755" s="167" t="s">
        <v>5557</v>
      </c>
      <c r="C755" s="168">
        <v>11</v>
      </c>
      <c r="D755" s="169" t="s">
        <v>5568</v>
      </c>
      <c r="E755" s="170" t="s">
        <v>33</v>
      </c>
      <c r="F755" s="239">
        <v>0.43254000000000009</v>
      </c>
      <c r="G755" s="48">
        <v>17.36</v>
      </c>
      <c r="H755" s="171">
        <f>TRUNC(G755*F755,2)</f>
        <v>7.5</v>
      </c>
    </row>
    <row r="756" spans="1:8" x14ac:dyDescent="0.3">
      <c r="A756" s="166"/>
      <c r="B756" s="172" t="s">
        <v>5560</v>
      </c>
      <c r="C756" s="173"/>
      <c r="D756" s="173"/>
      <c r="E756" s="173"/>
      <c r="F756" s="240"/>
      <c r="G756" s="174"/>
      <c r="H756" s="176">
        <f>SUM(H754:H755)</f>
        <v>12.8</v>
      </c>
    </row>
    <row r="757" spans="1:8" x14ac:dyDescent="0.3">
      <c r="A757" s="166"/>
      <c r="B757" s="167" t="s">
        <v>5619</v>
      </c>
      <c r="C757" s="190" t="s">
        <v>5764</v>
      </c>
      <c r="D757" s="169" t="s">
        <v>5765</v>
      </c>
      <c r="E757" s="170" t="s">
        <v>101</v>
      </c>
      <c r="F757" s="239">
        <v>1</v>
      </c>
      <c r="G757" s="48">
        <v>35.65</v>
      </c>
      <c r="H757" s="171">
        <f>TRUNC(G757*F757,2)</f>
        <v>35.65</v>
      </c>
    </row>
    <row r="758" spans="1:8" x14ac:dyDescent="0.3">
      <c r="A758" s="166"/>
      <c r="B758" s="172" t="s">
        <v>5565</v>
      </c>
      <c r="C758" s="173"/>
      <c r="D758" s="173"/>
      <c r="E758" s="173"/>
      <c r="F758" s="240"/>
      <c r="G758" s="174"/>
      <c r="H758" s="176">
        <f>SUM(H757)</f>
        <v>35.65</v>
      </c>
    </row>
    <row r="759" spans="1:8" x14ac:dyDescent="0.25">
      <c r="A759" s="40"/>
      <c r="B759" s="188"/>
      <c r="C759" s="40"/>
      <c r="D759" s="40"/>
      <c r="E759" s="40"/>
      <c r="F759" s="241"/>
      <c r="G759" s="40"/>
      <c r="H759" s="40"/>
    </row>
    <row r="760" spans="1:8" x14ac:dyDescent="0.3">
      <c r="A760" s="197">
        <v>543</v>
      </c>
      <c r="B760" s="145" t="s">
        <v>5550</v>
      </c>
      <c r="C760" s="146" t="s">
        <v>78</v>
      </c>
      <c r="D760" s="147" t="s">
        <v>80</v>
      </c>
      <c r="E760" s="148" t="s">
        <v>5551</v>
      </c>
      <c r="F760" s="242" t="s">
        <v>5552</v>
      </c>
      <c r="G760" s="149"/>
      <c r="H760" s="150"/>
    </row>
    <row r="761" spans="1:8" x14ac:dyDescent="0.3">
      <c r="A761" s="198"/>
      <c r="B761" s="152"/>
      <c r="C761" s="153"/>
      <c r="D761" s="154"/>
      <c r="E761" s="155"/>
      <c r="F761" s="243"/>
      <c r="G761" s="156" t="s">
        <v>5555</v>
      </c>
      <c r="H761" s="157" t="s">
        <v>5555</v>
      </c>
    </row>
    <row r="762" spans="1:8" x14ac:dyDescent="0.3">
      <c r="A762" s="158"/>
      <c r="B762" s="159" t="s">
        <v>270</v>
      </c>
      <c r="C762" s="160" t="s">
        <v>1886</v>
      </c>
      <c r="D762" s="189" t="s">
        <v>1887</v>
      </c>
      <c r="E762" s="162" t="s">
        <v>101</v>
      </c>
      <c r="F762" s="244"/>
      <c r="G762" s="185"/>
      <c r="H762" s="165">
        <f>SUM(H765,H767)</f>
        <v>34.200000000000003</v>
      </c>
    </row>
    <row r="763" spans="1:8" x14ac:dyDescent="0.3">
      <c r="A763" s="166"/>
      <c r="B763" s="167" t="s">
        <v>5557</v>
      </c>
      <c r="C763" s="168">
        <v>8</v>
      </c>
      <c r="D763" s="169" t="s">
        <v>5567</v>
      </c>
      <c r="E763" s="170" t="s">
        <v>33</v>
      </c>
      <c r="F763" s="239">
        <v>0.432</v>
      </c>
      <c r="G763" s="48">
        <v>12.28</v>
      </c>
      <c r="H763" s="171">
        <f>TRUNC(G763*F763,2)</f>
        <v>5.3</v>
      </c>
    </row>
    <row r="764" spans="1:8" x14ac:dyDescent="0.3">
      <c r="A764" s="166"/>
      <c r="B764" s="167" t="s">
        <v>5557</v>
      </c>
      <c r="C764" s="168">
        <v>11</v>
      </c>
      <c r="D764" s="169" t="s">
        <v>5568</v>
      </c>
      <c r="E764" s="170" t="s">
        <v>33</v>
      </c>
      <c r="F764" s="239">
        <v>0.43254000000000009</v>
      </c>
      <c r="G764" s="48">
        <v>17.36</v>
      </c>
      <c r="H764" s="171">
        <f>TRUNC(G764*F764,2)</f>
        <v>7.5</v>
      </c>
    </row>
    <row r="765" spans="1:8" x14ac:dyDescent="0.3">
      <c r="A765" s="166"/>
      <c r="B765" s="172" t="s">
        <v>5560</v>
      </c>
      <c r="C765" s="173"/>
      <c r="D765" s="173"/>
      <c r="E765" s="173"/>
      <c r="F765" s="240"/>
      <c r="G765" s="174"/>
      <c r="H765" s="176">
        <f>SUM(H763:H764)</f>
        <v>12.8</v>
      </c>
    </row>
    <row r="766" spans="1:8" x14ac:dyDescent="0.3">
      <c r="A766" s="166"/>
      <c r="B766" s="167" t="s">
        <v>5619</v>
      </c>
      <c r="C766" s="190" t="s">
        <v>5766</v>
      </c>
      <c r="D766" s="169" t="s">
        <v>5767</v>
      </c>
      <c r="E766" s="170" t="s">
        <v>101</v>
      </c>
      <c r="F766" s="239">
        <v>1</v>
      </c>
      <c r="G766" s="48">
        <v>21.4</v>
      </c>
      <c r="H766" s="171">
        <f>TRUNC(G766*F766,2)</f>
        <v>21.4</v>
      </c>
    </row>
    <row r="767" spans="1:8" x14ac:dyDescent="0.3">
      <c r="A767" s="166"/>
      <c r="B767" s="172" t="s">
        <v>5565</v>
      </c>
      <c r="C767" s="173"/>
      <c r="D767" s="173"/>
      <c r="E767" s="173"/>
      <c r="F767" s="240"/>
      <c r="G767" s="174"/>
      <c r="H767" s="176">
        <f>SUM(H766)</f>
        <v>21.4</v>
      </c>
    </row>
    <row r="768" spans="1:8" x14ac:dyDescent="0.25">
      <c r="A768" s="40"/>
      <c r="B768" s="188"/>
      <c r="C768" s="40"/>
      <c r="D768" s="40"/>
      <c r="E768" s="40"/>
      <c r="F768" s="241"/>
      <c r="G768" s="40"/>
      <c r="H768" s="40"/>
    </row>
    <row r="769" spans="1:8" x14ac:dyDescent="0.3">
      <c r="A769" s="197">
        <v>546</v>
      </c>
      <c r="B769" s="145" t="s">
        <v>5550</v>
      </c>
      <c r="C769" s="146" t="s">
        <v>78</v>
      </c>
      <c r="D769" s="147" t="s">
        <v>80</v>
      </c>
      <c r="E769" s="146" t="s">
        <v>81</v>
      </c>
      <c r="F769" s="242" t="s">
        <v>5552</v>
      </c>
      <c r="G769" s="149"/>
      <c r="H769" s="201"/>
    </row>
    <row r="770" spans="1:8" x14ac:dyDescent="0.3">
      <c r="A770" s="198"/>
      <c r="B770" s="152"/>
      <c r="C770" s="153"/>
      <c r="D770" s="154"/>
      <c r="E770" s="153"/>
      <c r="F770" s="243"/>
      <c r="G770" s="156" t="s">
        <v>5555</v>
      </c>
      <c r="H770" s="156" t="s">
        <v>5555</v>
      </c>
    </row>
    <row r="771" spans="1:8" x14ac:dyDescent="0.3">
      <c r="A771" s="158"/>
      <c r="B771" s="159" t="s">
        <v>270</v>
      </c>
      <c r="C771" s="160" t="s">
        <v>681</v>
      </c>
      <c r="D771" s="189" t="s">
        <v>682</v>
      </c>
      <c r="E771" s="162" t="s">
        <v>101</v>
      </c>
      <c r="F771" s="251"/>
      <c r="G771" s="163"/>
      <c r="H771" s="165">
        <f>SUM(H774,H776)</f>
        <v>38.56</v>
      </c>
    </row>
    <row r="772" spans="1:8" x14ac:dyDescent="0.3">
      <c r="A772" s="166"/>
      <c r="B772" s="167" t="s">
        <v>5557</v>
      </c>
      <c r="C772" s="168">
        <v>8</v>
      </c>
      <c r="D772" s="169" t="s">
        <v>5567</v>
      </c>
      <c r="E772" s="170" t="s">
        <v>33</v>
      </c>
      <c r="F772" s="239">
        <v>7.0000000000000007E-2</v>
      </c>
      <c r="G772" s="48">
        <v>12.28</v>
      </c>
      <c r="H772" s="171">
        <f>TRUNC(G772*F772,2)</f>
        <v>0.85</v>
      </c>
    </row>
    <row r="773" spans="1:8" x14ac:dyDescent="0.3">
      <c r="A773" s="166"/>
      <c r="B773" s="167" t="s">
        <v>5557</v>
      </c>
      <c r="C773" s="168">
        <v>11</v>
      </c>
      <c r="D773" s="169" t="s">
        <v>5568</v>
      </c>
      <c r="E773" s="170" t="s">
        <v>33</v>
      </c>
      <c r="F773" s="239">
        <v>7.0700000000000013E-2</v>
      </c>
      <c r="G773" s="48">
        <v>17.36</v>
      </c>
      <c r="H773" s="171">
        <f>TRUNC(G773*F773,2)</f>
        <v>1.22</v>
      </c>
    </row>
    <row r="774" spans="1:8" x14ac:dyDescent="0.3">
      <c r="A774" s="166"/>
      <c r="B774" s="172" t="s">
        <v>5560</v>
      </c>
      <c r="C774" s="173"/>
      <c r="D774" s="173"/>
      <c r="E774" s="173"/>
      <c r="F774" s="240"/>
      <c r="G774" s="174"/>
      <c r="H774" s="176">
        <f>SUM(H772:H773)</f>
        <v>2.0699999999999998</v>
      </c>
    </row>
    <row r="775" spans="1:8" x14ac:dyDescent="0.3">
      <c r="A775" s="166"/>
      <c r="B775" s="167" t="s">
        <v>5561</v>
      </c>
      <c r="C775" s="186">
        <v>12411</v>
      </c>
      <c r="D775" s="169" t="s">
        <v>5768</v>
      </c>
      <c r="E775" s="170" t="s">
        <v>101</v>
      </c>
      <c r="F775" s="239">
        <v>1</v>
      </c>
      <c r="G775" s="48">
        <v>36.49</v>
      </c>
      <c r="H775" s="171">
        <f>TRUNC(G775*F775,2)</f>
        <v>36.49</v>
      </c>
    </row>
    <row r="776" spans="1:8" x14ac:dyDescent="0.3">
      <c r="A776" s="166"/>
      <c r="B776" s="172" t="s">
        <v>5565</v>
      </c>
      <c r="C776" s="173"/>
      <c r="D776" s="173"/>
      <c r="E776" s="173"/>
      <c r="F776" s="240"/>
      <c r="G776" s="174"/>
      <c r="H776" s="176">
        <f>SUM(H775)</f>
        <v>36.49</v>
      </c>
    </row>
    <row r="777" spans="1:8" x14ac:dyDescent="0.25">
      <c r="A777" s="40"/>
      <c r="B777" s="188"/>
      <c r="C777" s="40"/>
      <c r="D777" s="40"/>
      <c r="E777" s="40"/>
      <c r="F777" s="241"/>
      <c r="G777" s="40"/>
      <c r="H777" s="40"/>
    </row>
    <row r="778" spans="1:8" x14ac:dyDescent="0.3">
      <c r="A778" s="197">
        <v>547</v>
      </c>
      <c r="B778" s="145" t="s">
        <v>5550</v>
      </c>
      <c r="C778" s="146" t="s">
        <v>78</v>
      </c>
      <c r="D778" s="147" t="s">
        <v>80</v>
      </c>
      <c r="E778" s="146" t="s">
        <v>81</v>
      </c>
      <c r="F778" s="242" t="s">
        <v>5552</v>
      </c>
      <c r="G778" s="149"/>
      <c r="H778" s="201"/>
    </row>
    <row r="779" spans="1:8" x14ac:dyDescent="0.3">
      <c r="A779" s="198"/>
      <c r="B779" s="152"/>
      <c r="C779" s="153"/>
      <c r="D779" s="154"/>
      <c r="E779" s="153"/>
      <c r="F779" s="243"/>
      <c r="G779" s="156" t="s">
        <v>5555</v>
      </c>
      <c r="H779" s="156" t="s">
        <v>5555</v>
      </c>
    </row>
    <row r="780" spans="1:8" x14ac:dyDescent="0.3">
      <c r="A780" s="158"/>
      <c r="B780" s="159" t="s">
        <v>270</v>
      </c>
      <c r="C780" s="160" t="s">
        <v>622</v>
      </c>
      <c r="D780" s="189" t="s">
        <v>623</v>
      </c>
      <c r="E780" s="162" t="s">
        <v>101</v>
      </c>
      <c r="F780" s="251"/>
      <c r="G780" s="163"/>
      <c r="H780" s="165">
        <f>SUM(H783,H785)</f>
        <v>3118.73</v>
      </c>
    </row>
    <row r="781" spans="1:8" x14ac:dyDescent="0.3">
      <c r="A781" s="166"/>
      <c r="B781" s="167" t="s">
        <v>5557</v>
      </c>
      <c r="C781" s="168">
        <v>8</v>
      </c>
      <c r="D781" s="169" t="s">
        <v>5567</v>
      </c>
      <c r="E781" s="170" t="s">
        <v>33</v>
      </c>
      <c r="F781" s="239">
        <v>8</v>
      </c>
      <c r="G781" s="48">
        <v>12.28</v>
      </c>
      <c r="H781" s="171">
        <f>TRUNC(G781*F781,2)</f>
        <v>98.24</v>
      </c>
    </row>
    <row r="782" spans="1:8" x14ac:dyDescent="0.3">
      <c r="A782" s="166"/>
      <c r="B782" s="167" t="s">
        <v>5557</v>
      </c>
      <c r="C782" s="168">
        <v>12</v>
      </c>
      <c r="D782" s="169" t="s">
        <v>5613</v>
      </c>
      <c r="E782" s="170" t="s">
        <v>33</v>
      </c>
      <c r="F782" s="239">
        <v>8.0046376811594193</v>
      </c>
      <c r="G782" s="48">
        <v>17.36</v>
      </c>
      <c r="H782" s="171">
        <f>TRUNC(G782*F782,2)</f>
        <v>138.96</v>
      </c>
    </row>
    <row r="783" spans="1:8" x14ac:dyDescent="0.3">
      <c r="A783" s="166"/>
      <c r="B783" s="172" t="s">
        <v>5560</v>
      </c>
      <c r="C783" s="173"/>
      <c r="D783" s="173"/>
      <c r="E783" s="173"/>
      <c r="F783" s="240"/>
      <c r="G783" s="174"/>
      <c r="H783" s="176">
        <f>SUM(H781:H782)</f>
        <v>237.2</v>
      </c>
    </row>
    <row r="784" spans="1:8" x14ac:dyDescent="0.3">
      <c r="A784" s="166"/>
      <c r="B784" s="167" t="s">
        <v>5619</v>
      </c>
      <c r="C784" s="162" t="s">
        <v>5769</v>
      </c>
      <c r="D784" s="169" t="s">
        <v>5770</v>
      </c>
      <c r="E784" s="170" t="s">
        <v>101</v>
      </c>
      <c r="F784" s="239">
        <v>1</v>
      </c>
      <c r="G784" s="48">
        <v>2881.53</v>
      </c>
      <c r="H784" s="171">
        <f>TRUNC(G784*F784,2)</f>
        <v>2881.53</v>
      </c>
    </row>
    <row r="785" spans="1:8" x14ac:dyDescent="0.3">
      <c r="A785" s="166"/>
      <c r="B785" s="172" t="s">
        <v>5565</v>
      </c>
      <c r="C785" s="173"/>
      <c r="D785" s="173"/>
      <c r="E785" s="173"/>
      <c r="F785" s="240"/>
      <c r="G785" s="174"/>
      <c r="H785" s="176">
        <f>SUM(H784)</f>
        <v>2881.53</v>
      </c>
    </row>
    <row r="786" spans="1:8" x14ac:dyDescent="0.25">
      <c r="A786" s="40"/>
      <c r="B786" s="188"/>
      <c r="C786" s="40"/>
      <c r="D786" s="40"/>
      <c r="E786" s="40"/>
      <c r="F786" s="241"/>
      <c r="G786" s="40"/>
      <c r="H786" s="40"/>
    </row>
    <row r="787" spans="1:8" x14ac:dyDescent="0.3">
      <c r="A787" s="197">
        <v>567</v>
      </c>
      <c r="B787" s="145" t="s">
        <v>5550</v>
      </c>
      <c r="C787" s="146" t="s">
        <v>78</v>
      </c>
      <c r="D787" s="147" t="s">
        <v>80</v>
      </c>
      <c r="E787" s="146" t="s">
        <v>81</v>
      </c>
      <c r="F787" s="242" t="s">
        <v>5552</v>
      </c>
      <c r="G787" s="149"/>
      <c r="H787" s="201"/>
    </row>
    <row r="788" spans="1:8" x14ac:dyDescent="0.3">
      <c r="A788" s="198"/>
      <c r="B788" s="152"/>
      <c r="C788" s="153"/>
      <c r="D788" s="154"/>
      <c r="E788" s="153"/>
      <c r="F788" s="243"/>
      <c r="G788" s="156" t="s">
        <v>5555</v>
      </c>
      <c r="H788" s="156" t="s">
        <v>5555</v>
      </c>
    </row>
    <row r="789" spans="1:8" ht="24" x14ac:dyDescent="0.3">
      <c r="A789" s="158"/>
      <c r="B789" s="159" t="s">
        <v>270</v>
      </c>
      <c r="C789" s="160" t="s">
        <v>504</v>
      </c>
      <c r="D789" s="161" t="s">
        <v>5771</v>
      </c>
      <c r="E789" s="162" t="s">
        <v>101</v>
      </c>
      <c r="F789" s="251"/>
      <c r="G789" s="163"/>
      <c r="H789" s="164">
        <f>SUM(H791,H793)</f>
        <v>120.92</v>
      </c>
    </row>
    <row r="790" spans="1:8" x14ac:dyDescent="0.3">
      <c r="A790" s="166"/>
      <c r="B790" s="167" t="s">
        <v>5557</v>
      </c>
      <c r="C790" s="168">
        <v>8</v>
      </c>
      <c r="D790" s="169" t="s">
        <v>5567</v>
      </c>
      <c r="E790" s="170" t="s">
        <v>33</v>
      </c>
      <c r="F790" s="239">
        <v>0.9501911666666667</v>
      </c>
      <c r="G790" s="48">
        <v>12.28</v>
      </c>
      <c r="H790" s="48">
        <f>TRUNC(G790*F790,2)</f>
        <v>11.66</v>
      </c>
    </row>
    <row r="791" spans="1:8" x14ac:dyDescent="0.3">
      <c r="A791" s="166"/>
      <c r="B791" s="172" t="s">
        <v>5560</v>
      </c>
      <c r="C791" s="173"/>
      <c r="D791" s="173"/>
      <c r="E791" s="173"/>
      <c r="F791" s="240"/>
      <c r="G791" s="174"/>
      <c r="H791" s="175">
        <f>SUM(H790)</f>
        <v>11.66</v>
      </c>
    </row>
    <row r="792" spans="1:8" ht="24" x14ac:dyDescent="0.3">
      <c r="A792" s="166"/>
      <c r="B792" s="167" t="s">
        <v>5561</v>
      </c>
      <c r="C792" s="186">
        <v>11315</v>
      </c>
      <c r="D792" s="187" t="s">
        <v>5772</v>
      </c>
      <c r="E792" s="170" t="s">
        <v>101</v>
      </c>
      <c r="F792" s="239">
        <v>1</v>
      </c>
      <c r="G792" s="48">
        <v>109.26</v>
      </c>
      <c r="H792" s="48">
        <f>TRUNC(G792*F792,2)</f>
        <v>109.26</v>
      </c>
    </row>
    <row r="793" spans="1:8" x14ac:dyDescent="0.3">
      <c r="A793" s="166"/>
      <c r="B793" s="172" t="s">
        <v>5565</v>
      </c>
      <c r="C793" s="173"/>
      <c r="D793" s="173"/>
      <c r="E793" s="173"/>
      <c r="F793" s="240"/>
      <c r="G793" s="174"/>
      <c r="H793" s="175">
        <f>SUM(H792)</f>
        <v>109.26</v>
      </c>
    </row>
    <row r="794" spans="1:8" x14ac:dyDescent="0.25">
      <c r="A794" s="40"/>
      <c r="B794" s="188"/>
      <c r="C794" s="40"/>
      <c r="D794" s="40"/>
      <c r="E794" s="40"/>
      <c r="F794" s="241"/>
      <c r="G794" s="40"/>
      <c r="H794" s="40"/>
    </row>
    <row r="795" spans="1:8" x14ac:dyDescent="0.3">
      <c r="A795" s="197">
        <v>575</v>
      </c>
      <c r="B795" s="145" t="s">
        <v>5550</v>
      </c>
      <c r="C795" s="146" t="s">
        <v>78</v>
      </c>
      <c r="D795" s="147" t="s">
        <v>80</v>
      </c>
      <c r="E795" s="146" t="s">
        <v>81</v>
      </c>
      <c r="F795" s="242" t="s">
        <v>5552</v>
      </c>
      <c r="G795" s="149"/>
      <c r="H795" s="201"/>
    </row>
    <row r="796" spans="1:8" x14ac:dyDescent="0.3">
      <c r="A796" s="198"/>
      <c r="B796" s="152"/>
      <c r="C796" s="153"/>
      <c r="D796" s="154"/>
      <c r="E796" s="153"/>
      <c r="F796" s="243"/>
      <c r="G796" s="156" t="s">
        <v>5555</v>
      </c>
      <c r="H796" s="156" t="s">
        <v>5555</v>
      </c>
    </row>
    <row r="797" spans="1:8" ht="24" x14ac:dyDescent="0.3">
      <c r="A797" s="158"/>
      <c r="B797" s="159" t="s">
        <v>270</v>
      </c>
      <c r="C797" s="160" t="s">
        <v>757</v>
      </c>
      <c r="D797" s="161" t="s">
        <v>5773</v>
      </c>
      <c r="E797" s="162" t="s">
        <v>101</v>
      </c>
      <c r="F797" s="251"/>
      <c r="G797" s="163"/>
      <c r="H797" s="164">
        <f>SUM(H802,H800)</f>
        <v>154.96</v>
      </c>
    </row>
    <row r="798" spans="1:8" x14ac:dyDescent="0.3">
      <c r="A798" s="166"/>
      <c r="B798" s="167" t="s">
        <v>5557</v>
      </c>
      <c r="C798" s="168">
        <v>5</v>
      </c>
      <c r="D798" s="169" t="s">
        <v>5558</v>
      </c>
      <c r="E798" s="170" t="s">
        <v>33</v>
      </c>
      <c r="F798" s="239">
        <v>0.1515</v>
      </c>
      <c r="G798" s="48">
        <v>10.77</v>
      </c>
      <c r="H798" s="48">
        <f>TRUNC(G798*F798,2)</f>
        <v>1.63</v>
      </c>
    </row>
    <row r="799" spans="1:8" x14ac:dyDescent="0.3">
      <c r="A799" s="166"/>
      <c r="B799" s="167" t="s">
        <v>5557</v>
      </c>
      <c r="C799" s="168">
        <v>24</v>
      </c>
      <c r="D799" s="169" t="s">
        <v>5774</v>
      </c>
      <c r="E799" s="170" t="s">
        <v>33</v>
      </c>
      <c r="F799" s="239">
        <v>0.3</v>
      </c>
      <c r="G799" s="48">
        <v>17.36</v>
      </c>
      <c r="H799" s="48">
        <f>TRUNC(G799*F799,2)</f>
        <v>5.2</v>
      </c>
    </row>
    <row r="800" spans="1:8" x14ac:dyDescent="0.3">
      <c r="A800" s="166"/>
      <c r="B800" s="172" t="s">
        <v>5560</v>
      </c>
      <c r="C800" s="173"/>
      <c r="D800" s="173"/>
      <c r="E800" s="173"/>
      <c r="F800" s="240"/>
      <c r="G800" s="174"/>
      <c r="H800" s="175">
        <f>SUM(H798:H799)</f>
        <v>6.83</v>
      </c>
    </row>
    <row r="801" spans="1:8" ht="24" x14ac:dyDescent="0.3">
      <c r="A801" s="166"/>
      <c r="B801" s="177" t="s">
        <v>5561</v>
      </c>
      <c r="C801" s="178">
        <v>11560</v>
      </c>
      <c r="D801" s="169" t="s">
        <v>5775</v>
      </c>
      <c r="E801" s="179" t="s">
        <v>101</v>
      </c>
      <c r="F801" s="239">
        <v>1</v>
      </c>
      <c r="G801" s="48">
        <v>148.13</v>
      </c>
      <c r="H801" s="48">
        <f>TRUNC(G801*F801,2)</f>
        <v>148.13</v>
      </c>
    </row>
    <row r="802" spans="1:8" x14ac:dyDescent="0.3">
      <c r="A802" s="166"/>
      <c r="B802" s="172" t="s">
        <v>5565</v>
      </c>
      <c r="C802" s="173"/>
      <c r="D802" s="173"/>
      <c r="E802" s="173"/>
      <c r="F802" s="240"/>
      <c r="G802" s="174"/>
      <c r="H802" s="175">
        <f>SUM(H801)</f>
        <v>148.13</v>
      </c>
    </row>
    <row r="803" spans="1:8" x14ac:dyDescent="0.3">
      <c r="A803" s="197">
        <v>582</v>
      </c>
      <c r="B803" s="145" t="s">
        <v>5550</v>
      </c>
      <c r="C803" s="146" t="s">
        <v>78</v>
      </c>
      <c r="D803" s="147" t="s">
        <v>80</v>
      </c>
      <c r="E803" s="146" t="s">
        <v>81</v>
      </c>
      <c r="F803" s="242" t="s">
        <v>5552</v>
      </c>
      <c r="G803" s="149"/>
      <c r="H803" s="201"/>
    </row>
    <row r="804" spans="1:8" x14ac:dyDescent="0.3">
      <c r="A804" s="198"/>
      <c r="B804" s="152"/>
      <c r="C804" s="153"/>
      <c r="D804" s="154"/>
      <c r="E804" s="153"/>
      <c r="F804" s="243"/>
      <c r="G804" s="156" t="s">
        <v>5555</v>
      </c>
      <c r="H804" s="156" t="s">
        <v>5555</v>
      </c>
    </row>
    <row r="805" spans="1:8" ht="36" x14ac:dyDescent="0.3">
      <c r="A805" s="158"/>
      <c r="B805" s="191" t="s">
        <v>270</v>
      </c>
      <c r="C805" s="38" t="s">
        <v>2287</v>
      </c>
      <c r="D805" s="161" t="s">
        <v>5776</v>
      </c>
      <c r="E805" s="192" t="s">
        <v>101</v>
      </c>
      <c r="F805" s="252"/>
      <c r="G805" s="202"/>
      <c r="H805" s="164">
        <f>SUM(H810,H823)</f>
        <v>1581.3399999999997</v>
      </c>
    </row>
    <row r="806" spans="1:8" x14ac:dyDescent="0.3">
      <c r="A806" s="166"/>
      <c r="B806" s="167" t="s">
        <v>5557</v>
      </c>
      <c r="C806" s="168">
        <v>5</v>
      </c>
      <c r="D806" s="169" t="s">
        <v>5558</v>
      </c>
      <c r="E806" s="170" t="s">
        <v>33</v>
      </c>
      <c r="F806" s="239">
        <v>21.862500000000001</v>
      </c>
      <c r="G806" s="48">
        <v>10.77</v>
      </c>
      <c r="H806" s="48">
        <f>TRUNC(G806*F806,2)</f>
        <v>235.45</v>
      </c>
    </row>
    <row r="807" spans="1:8" x14ac:dyDescent="0.3">
      <c r="A807" s="166"/>
      <c r="B807" s="167" t="s">
        <v>5557</v>
      </c>
      <c r="C807" s="168">
        <v>4</v>
      </c>
      <c r="D807" s="169" t="s">
        <v>5589</v>
      </c>
      <c r="E807" s="170" t="s">
        <v>33</v>
      </c>
      <c r="F807" s="239">
        <v>7.3851000000000004</v>
      </c>
      <c r="G807" s="48">
        <v>17.36</v>
      </c>
      <c r="H807" s="48">
        <f>TRUNC(G807*F807,2)</f>
        <v>128.19999999999999</v>
      </c>
    </row>
    <row r="808" spans="1:8" x14ac:dyDescent="0.3">
      <c r="A808" s="166"/>
      <c r="B808" s="167" t="s">
        <v>5557</v>
      </c>
      <c r="C808" s="168">
        <v>18</v>
      </c>
      <c r="D808" s="169" t="s">
        <v>5751</v>
      </c>
      <c r="E808" s="170" t="s">
        <v>33</v>
      </c>
      <c r="F808" s="239">
        <v>0.42220000000000002</v>
      </c>
      <c r="G808" s="48">
        <v>17.36</v>
      </c>
      <c r="H808" s="48">
        <f>TRUNC(G808*F808,2)</f>
        <v>7.32</v>
      </c>
    </row>
    <row r="809" spans="1:8" x14ac:dyDescent="0.3">
      <c r="A809" s="166"/>
      <c r="B809" s="167" t="s">
        <v>5557</v>
      </c>
      <c r="C809" s="168">
        <v>24</v>
      </c>
      <c r="D809" s="169" t="s">
        <v>5774</v>
      </c>
      <c r="E809" s="170" t="s">
        <v>33</v>
      </c>
      <c r="F809" s="239">
        <v>18.642399999999999</v>
      </c>
      <c r="G809" s="48">
        <v>17.36</v>
      </c>
      <c r="H809" s="48">
        <f>TRUNC(G809*F809,2)</f>
        <v>323.63</v>
      </c>
    </row>
    <row r="810" spans="1:8" x14ac:dyDescent="0.3">
      <c r="A810" s="166"/>
      <c r="B810" s="172" t="s">
        <v>5560</v>
      </c>
      <c r="C810" s="173"/>
      <c r="D810" s="173"/>
      <c r="E810" s="173"/>
      <c r="F810" s="240"/>
      <c r="G810" s="174"/>
      <c r="H810" s="175">
        <f>SUM(H806:H809)</f>
        <v>694.59999999999991</v>
      </c>
    </row>
    <row r="811" spans="1:8" x14ac:dyDescent="0.3">
      <c r="A811" s="166"/>
      <c r="B811" s="167" t="s">
        <v>5557</v>
      </c>
      <c r="C811" s="186">
        <v>2249</v>
      </c>
      <c r="D811" s="169" t="s">
        <v>5777</v>
      </c>
      <c r="E811" s="170" t="s">
        <v>5605</v>
      </c>
      <c r="F811" s="239">
        <v>5.2</v>
      </c>
      <c r="G811" s="48">
        <v>49.3</v>
      </c>
      <c r="H811" s="48">
        <f>TRUNC(G811*F811,2)</f>
        <v>256.36</v>
      </c>
    </row>
    <row r="812" spans="1:8" x14ac:dyDescent="0.3">
      <c r="A812" s="166"/>
      <c r="B812" s="167" t="s">
        <v>5557</v>
      </c>
      <c r="C812" s="186">
        <v>1243</v>
      </c>
      <c r="D812" s="169" t="s">
        <v>5778</v>
      </c>
      <c r="E812" s="170" t="s">
        <v>5690</v>
      </c>
      <c r="F812" s="239">
        <v>4.4732000000000003</v>
      </c>
      <c r="G812" s="48">
        <v>32.26</v>
      </c>
      <c r="H812" s="48">
        <f>TRUNC(G812*F812,2)</f>
        <v>144.30000000000001</v>
      </c>
    </row>
    <row r="813" spans="1:8" x14ac:dyDescent="0.3">
      <c r="A813" s="166"/>
      <c r="B813" s="167" t="s">
        <v>5557</v>
      </c>
      <c r="C813" s="186">
        <v>1674</v>
      </c>
      <c r="D813" s="169" t="s">
        <v>5779</v>
      </c>
      <c r="E813" s="170" t="s">
        <v>5573</v>
      </c>
      <c r="F813" s="239">
        <v>3.8536000000000001</v>
      </c>
      <c r="G813" s="48">
        <v>0.91</v>
      </c>
      <c r="H813" s="48">
        <f>TRUNC(G813*F813,2)</f>
        <v>3.5</v>
      </c>
    </row>
    <row r="814" spans="1:8" x14ac:dyDescent="0.3">
      <c r="A814" s="166"/>
      <c r="B814" s="167" t="s">
        <v>5561</v>
      </c>
      <c r="C814" s="186">
        <v>1338</v>
      </c>
      <c r="D814" s="169" t="s">
        <v>5780</v>
      </c>
      <c r="E814" s="170" t="s">
        <v>106</v>
      </c>
      <c r="F814" s="239">
        <v>1</v>
      </c>
      <c r="G814" s="48">
        <v>49.39</v>
      </c>
      <c r="H814" s="48">
        <f>TRUNC(G814*F814,2)</f>
        <v>49.39</v>
      </c>
    </row>
    <row r="815" spans="1:8" x14ac:dyDescent="0.3">
      <c r="A815" s="166"/>
      <c r="B815" s="167" t="s">
        <v>5557</v>
      </c>
      <c r="C815" s="186">
        <v>2381</v>
      </c>
      <c r="D815" s="169" t="s">
        <v>5781</v>
      </c>
      <c r="E815" s="170" t="s">
        <v>5573</v>
      </c>
      <c r="F815" s="239">
        <v>2.4304999999999999</v>
      </c>
      <c r="G815" s="48">
        <v>91.39</v>
      </c>
      <c r="H815" s="48">
        <f>TRUNC(G815*F815,2)</f>
        <v>222.12</v>
      </c>
    </row>
    <row r="816" spans="1:8" x14ac:dyDescent="0.3">
      <c r="A816" s="166"/>
      <c r="B816" s="167" t="s">
        <v>5557</v>
      </c>
      <c r="C816" s="186">
        <v>2303</v>
      </c>
      <c r="D816" s="169" t="s">
        <v>5782</v>
      </c>
      <c r="E816" s="170" t="s">
        <v>5605</v>
      </c>
      <c r="F816" s="239">
        <v>1.31</v>
      </c>
      <c r="G816" s="48">
        <v>8.8800000000000008</v>
      </c>
      <c r="H816" s="48">
        <f>TRUNC(G816*F816,2)</f>
        <v>11.63</v>
      </c>
    </row>
    <row r="817" spans="1:8" x14ac:dyDescent="0.3">
      <c r="A817" s="166"/>
      <c r="B817" s="167" t="s">
        <v>5557</v>
      </c>
      <c r="C817" s="186">
        <v>1704</v>
      </c>
      <c r="D817" s="169" t="s">
        <v>5783</v>
      </c>
      <c r="E817" s="170" t="s">
        <v>5579</v>
      </c>
      <c r="F817" s="239">
        <v>2.53E-2</v>
      </c>
      <c r="G817" s="48">
        <v>3785.3</v>
      </c>
      <c r="H817" s="48">
        <f>TRUNC(G817*F817,2)</f>
        <v>95.76</v>
      </c>
    </row>
    <row r="818" spans="1:8" x14ac:dyDescent="0.3">
      <c r="A818" s="166"/>
      <c r="B818" s="167" t="s">
        <v>5557</v>
      </c>
      <c r="C818" s="186">
        <v>2221</v>
      </c>
      <c r="D818" s="169" t="s">
        <v>5784</v>
      </c>
      <c r="E818" s="170" t="s">
        <v>5573</v>
      </c>
      <c r="F818" s="239">
        <v>75</v>
      </c>
      <c r="G818" s="48">
        <v>0.56000000000000005</v>
      </c>
      <c r="H818" s="48">
        <f>TRUNC(G818*F818,2)</f>
        <v>42</v>
      </c>
    </row>
    <row r="819" spans="1:8" x14ac:dyDescent="0.3">
      <c r="A819" s="166"/>
      <c r="B819" s="167" t="s">
        <v>5557</v>
      </c>
      <c r="C819" s="186">
        <v>1708</v>
      </c>
      <c r="D819" s="169" t="s">
        <v>5785</v>
      </c>
      <c r="E819" s="170" t="s">
        <v>5564</v>
      </c>
      <c r="F819" s="239">
        <v>3.15</v>
      </c>
      <c r="G819" s="48">
        <v>11.57</v>
      </c>
      <c r="H819" s="48">
        <f>TRUNC(G819*F819,2)</f>
        <v>36.44</v>
      </c>
    </row>
    <row r="820" spans="1:8" x14ac:dyDescent="0.3">
      <c r="A820" s="166"/>
      <c r="B820" s="167" t="s">
        <v>5557</v>
      </c>
      <c r="C820" s="186">
        <v>1970</v>
      </c>
      <c r="D820" s="169" t="s">
        <v>5758</v>
      </c>
      <c r="E820" s="170" t="s">
        <v>5690</v>
      </c>
      <c r="F820" s="239">
        <v>9.2899999999999996E-2</v>
      </c>
      <c r="G820" s="48">
        <v>17.690000000000001</v>
      </c>
      <c r="H820" s="48">
        <f>TRUNC(G820*F820,2)</f>
        <v>1.64</v>
      </c>
    </row>
    <row r="821" spans="1:8" x14ac:dyDescent="0.3">
      <c r="A821" s="166"/>
      <c r="B821" s="167" t="s">
        <v>5557</v>
      </c>
      <c r="C821" s="186">
        <v>1970</v>
      </c>
      <c r="D821" s="169" t="s">
        <v>5758</v>
      </c>
      <c r="E821" s="170" t="s">
        <v>5690</v>
      </c>
      <c r="F821" s="239">
        <v>0.39879999999999999</v>
      </c>
      <c r="G821" s="48">
        <v>17.690000000000001</v>
      </c>
      <c r="H821" s="48">
        <f>TRUNC(G821*F821,2)</f>
        <v>7.05</v>
      </c>
    </row>
    <row r="822" spans="1:8" x14ac:dyDescent="0.3">
      <c r="A822" s="166"/>
      <c r="B822" s="167" t="s">
        <v>5557</v>
      </c>
      <c r="C822" s="186">
        <v>2237</v>
      </c>
      <c r="D822" s="169" t="s">
        <v>5786</v>
      </c>
      <c r="E822" s="170" t="s">
        <v>5690</v>
      </c>
      <c r="F822" s="239">
        <v>0.69199999999999995</v>
      </c>
      <c r="G822" s="48">
        <v>23.93</v>
      </c>
      <c r="H822" s="48">
        <f>TRUNC(G822*F822,2)</f>
        <v>16.55</v>
      </c>
    </row>
    <row r="823" spans="1:8" x14ac:dyDescent="0.3">
      <c r="A823" s="166"/>
      <c r="B823" s="172" t="s">
        <v>5565</v>
      </c>
      <c r="C823" s="173"/>
      <c r="D823" s="173"/>
      <c r="E823" s="173"/>
      <c r="F823" s="240"/>
      <c r="G823" s="174"/>
      <c r="H823" s="175">
        <f>SUM(H811:H822)</f>
        <v>886.7399999999999</v>
      </c>
    </row>
    <row r="824" spans="1:8" x14ac:dyDescent="0.25">
      <c r="A824" s="40"/>
      <c r="B824" s="188"/>
      <c r="C824" s="40"/>
      <c r="D824" s="40"/>
      <c r="E824" s="40"/>
      <c r="F824" s="241"/>
      <c r="G824" s="40"/>
      <c r="H824" s="40"/>
    </row>
    <row r="825" spans="1:8" x14ac:dyDescent="0.3">
      <c r="A825" s="197">
        <v>635</v>
      </c>
      <c r="B825" s="145" t="s">
        <v>5550</v>
      </c>
      <c r="C825" s="146" t="s">
        <v>78</v>
      </c>
      <c r="D825" s="147" t="s">
        <v>80</v>
      </c>
      <c r="E825" s="146" t="s">
        <v>81</v>
      </c>
      <c r="F825" s="242" t="s">
        <v>5552</v>
      </c>
      <c r="G825" s="149"/>
      <c r="H825" s="201"/>
    </row>
    <row r="826" spans="1:8" x14ac:dyDescent="0.3">
      <c r="A826" s="198"/>
      <c r="B826" s="152"/>
      <c r="C826" s="153"/>
      <c r="D826" s="154"/>
      <c r="E826" s="153"/>
      <c r="F826" s="243"/>
      <c r="G826" s="156" t="s">
        <v>5555</v>
      </c>
      <c r="H826" s="156" t="s">
        <v>5555</v>
      </c>
    </row>
    <row r="827" spans="1:8" ht="24" x14ac:dyDescent="0.3">
      <c r="A827" s="158"/>
      <c r="B827" s="159" t="s">
        <v>270</v>
      </c>
      <c r="C827" s="160" t="s">
        <v>767</v>
      </c>
      <c r="D827" s="161" t="s">
        <v>5787</v>
      </c>
      <c r="E827" s="162" t="s">
        <v>101</v>
      </c>
      <c r="F827" s="251"/>
      <c r="G827" s="163"/>
      <c r="H827" s="164">
        <f>SUM(H830,H833)</f>
        <v>157.22</v>
      </c>
    </row>
    <row r="828" spans="1:8" x14ac:dyDescent="0.3">
      <c r="A828" s="166"/>
      <c r="B828" s="167" t="s">
        <v>5557</v>
      </c>
      <c r="C828" s="168">
        <v>12</v>
      </c>
      <c r="D828" s="169" t="s">
        <v>5613</v>
      </c>
      <c r="E828" s="170" t="s">
        <v>33</v>
      </c>
      <c r="F828" s="239">
        <v>0.5</v>
      </c>
      <c r="G828" s="48">
        <v>17.36</v>
      </c>
      <c r="H828" s="48">
        <f>TRUNC(G828*F828,2)</f>
        <v>8.68</v>
      </c>
    </row>
    <row r="829" spans="1:8" x14ac:dyDescent="0.3">
      <c r="A829" s="166"/>
      <c r="B829" s="167" t="s">
        <v>5557</v>
      </c>
      <c r="C829" s="168">
        <v>8</v>
      </c>
      <c r="D829" s="169" t="s">
        <v>5567</v>
      </c>
      <c r="E829" s="170" t="s">
        <v>33</v>
      </c>
      <c r="F829" s="239">
        <v>0.5</v>
      </c>
      <c r="G829" s="48">
        <v>12.28</v>
      </c>
      <c r="H829" s="48">
        <f>TRUNC(G829*F829,2)</f>
        <v>6.14</v>
      </c>
    </row>
    <row r="830" spans="1:8" x14ac:dyDescent="0.3">
      <c r="A830" s="166"/>
      <c r="B830" s="172" t="s">
        <v>5560</v>
      </c>
      <c r="C830" s="173"/>
      <c r="D830" s="173"/>
      <c r="E830" s="173"/>
      <c r="F830" s="240"/>
      <c r="G830" s="174"/>
      <c r="H830" s="175">
        <f>SUM(H828:H829)</f>
        <v>14.82</v>
      </c>
    </row>
    <row r="831" spans="1:8" x14ac:dyDescent="0.3">
      <c r="A831" s="166"/>
      <c r="B831" s="167" t="s">
        <v>5557</v>
      </c>
      <c r="C831" s="190" t="s">
        <v>5788</v>
      </c>
      <c r="D831" s="169" t="s">
        <v>5789</v>
      </c>
      <c r="E831" s="170" t="s">
        <v>5573</v>
      </c>
      <c r="F831" s="239">
        <v>1</v>
      </c>
      <c r="G831" s="48"/>
      <c r="H831" s="48">
        <f>TRUNC(G831*F831,2)</f>
        <v>0</v>
      </c>
    </row>
    <row r="832" spans="1:8" ht="24" x14ac:dyDescent="0.3">
      <c r="A832" s="166"/>
      <c r="B832" s="167" t="s">
        <v>5619</v>
      </c>
      <c r="C832" s="190" t="s">
        <v>5790</v>
      </c>
      <c r="D832" s="187" t="s">
        <v>5791</v>
      </c>
      <c r="E832" s="170" t="s">
        <v>101</v>
      </c>
      <c r="F832" s="239">
        <v>1</v>
      </c>
      <c r="G832" s="48">
        <v>142.4</v>
      </c>
      <c r="H832" s="48">
        <f>TRUNC(G832*F832,2)</f>
        <v>142.4</v>
      </c>
    </row>
    <row r="833" spans="1:8" x14ac:dyDescent="0.3">
      <c r="A833" s="166"/>
      <c r="B833" s="172" t="s">
        <v>5565</v>
      </c>
      <c r="C833" s="173"/>
      <c r="D833" s="173"/>
      <c r="E833" s="173"/>
      <c r="F833" s="240"/>
      <c r="G833" s="174"/>
      <c r="H833" s="175">
        <f>SUM(H831:H832)</f>
        <v>142.4</v>
      </c>
    </row>
    <row r="834" spans="1:8" x14ac:dyDescent="0.25">
      <c r="A834" s="40"/>
      <c r="B834" s="188"/>
      <c r="C834" s="40"/>
      <c r="D834" s="40"/>
      <c r="E834" s="40"/>
      <c r="F834" s="241"/>
      <c r="G834" s="40"/>
      <c r="H834" s="40"/>
    </row>
    <row r="835" spans="1:8" x14ac:dyDescent="0.3">
      <c r="A835" s="197">
        <v>650</v>
      </c>
      <c r="B835" s="145" t="s">
        <v>5550</v>
      </c>
      <c r="C835" s="146" t="s">
        <v>78</v>
      </c>
      <c r="D835" s="147" t="s">
        <v>80</v>
      </c>
      <c r="E835" s="146" t="s">
        <v>81</v>
      </c>
      <c r="F835" s="242" t="s">
        <v>5552</v>
      </c>
      <c r="G835" s="149"/>
      <c r="H835" s="201"/>
    </row>
    <row r="836" spans="1:8" x14ac:dyDescent="0.3">
      <c r="A836" s="198"/>
      <c r="B836" s="152"/>
      <c r="C836" s="153"/>
      <c r="D836" s="154"/>
      <c r="E836" s="153"/>
      <c r="F836" s="243"/>
      <c r="G836" s="156" t="s">
        <v>5555</v>
      </c>
      <c r="H836" s="156" t="s">
        <v>5555</v>
      </c>
    </row>
    <row r="837" spans="1:8" x14ac:dyDescent="0.3">
      <c r="A837" s="158"/>
      <c r="B837" s="159" t="s">
        <v>270</v>
      </c>
      <c r="C837" s="160" t="s">
        <v>425</v>
      </c>
      <c r="D837" s="189" t="s">
        <v>426</v>
      </c>
      <c r="E837" s="162" t="s">
        <v>81</v>
      </c>
      <c r="F837" s="251"/>
      <c r="G837" s="163"/>
      <c r="H837" s="164">
        <v>102.91</v>
      </c>
    </row>
    <row r="838" spans="1:8" x14ac:dyDescent="0.3">
      <c r="A838" s="166"/>
      <c r="B838" s="167" t="s">
        <v>5557</v>
      </c>
      <c r="C838" s="168">
        <v>12</v>
      </c>
      <c r="D838" s="169" t="s">
        <v>5613</v>
      </c>
      <c r="E838" s="170" t="s">
        <v>33</v>
      </c>
      <c r="F838" s="239">
        <v>0.2</v>
      </c>
      <c r="G838" s="48">
        <v>17.36</v>
      </c>
      <c r="H838" s="48">
        <f>TRUNC(G838*F838,2)</f>
        <v>3.47</v>
      </c>
    </row>
    <row r="839" spans="1:8" x14ac:dyDescent="0.3">
      <c r="A839" s="166"/>
      <c r="B839" s="167" t="s">
        <v>5557</v>
      </c>
      <c r="C839" s="168">
        <v>8</v>
      </c>
      <c r="D839" s="169" t="s">
        <v>5567</v>
      </c>
      <c r="E839" s="170" t="s">
        <v>33</v>
      </c>
      <c r="F839" s="239">
        <v>0.2</v>
      </c>
      <c r="G839" s="48">
        <v>12.28</v>
      </c>
      <c r="H839" s="48">
        <f>TRUNC(G839*F839,2)</f>
        <v>2.4500000000000002</v>
      </c>
    </row>
    <row r="840" spans="1:8" x14ac:dyDescent="0.3">
      <c r="A840" s="166"/>
      <c r="B840" s="172" t="s">
        <v>5560</v>
      </c>
      <c r="C840" s="173"/>
      <c r="D840" s="173"/>
      <c r="E840" s="173"/>
      <c r="F840" s="240"/>
      <c r="G840" s="174"/>
      <c r="H840" s="175">
        <v>5.92</v>
      </c>
    </row>
    <row r="841" spans="1:8" x14ac:dyDescent="0.3">
      <c r="A841" s="166"/>
      <c r="B841" s="167" t="s">
        <v>5619</v>
      </c>
      <c r="C841" s="190" t="s">
        <v>5792</v>
      </c>
      <c r="D841" s="169" t="s">
        <v>5793</v>
      </c>
      <c r="E841" s="170" t="s">
        <v>873</v>
      </c>
      <c r="F841" s="239">
        <v>1</v>
      </c>
      <c r="G841" s="48">
        <v>96.99</v>
      </c>
      <c r="H841" s="48">
        <f>TRUNC(G841*F841,2)</f>
        <v>96.99</v>
      </c>
    </row>
    <row r="842" spans="1:8" x14ac:dyDescent="0.3">
      <c r="A842" s="166"/>
      <c r="B842" s="172" t="s">
        <v>5565</v>
      </c>
      <c r="C842" s="173"/>
      <c r="D842" s="173"/>
      <c r="E842" s="173"/>
      <c r="F842" s="240"/>
      <c r="G842" s="174"/>
      <c r="H842" s="175">
        <v>96.99</v>
      </c>
    </row>
    <row r="843" spans="1:8" x14ac:dyDescent="0.25">
      <c r="A843" s="40"/>
      <c r="B843" s="188"/>
      <c r="C843" s="40"/>
      <c r="D843" s="40"/>
      <c r="E843" s="40"/>
      <c r="F843" s="241"/>
      <c r="G843" s="40"/>
      <c r="H843" s="40"/>
    </row>
    <row r="844" spans="1:8" x14ac:dyDescent="0.3">
      <c r="A844" s="197">
        <v>652</v>
      </c>
      <c r="B844" s="145" t="s">
        <v>5550</v>
      </c>
      <c r="C844" s="146" t="s">
        <v>78</v>
      </c>
      <c r="D844" s="147" t="s">
        <v>80</v>
      </c>
      <c r="E844" s="146" t="s">
        <v>81</v>
      </c>
      <c r="F844" s="242" t="s">
        <v>5552</v>
      </c>
      <c r="G844" s="149"/>
      <c r="H844" s="201"/>
    </row>
    <row r="845" spans="1:8" x14ac:dyDescent="0.3">
      <c r="A845" s="198"/>
      <c r="B845" s="152"/>
      <c r="C845" s="153"/>
      <c r="D845" s="154"/>
      <c r="E845" s="153"/>
      <c r="F845" s="243"/>
      <c r="G845" s="156" t="s">
        <v>5555</v>
      </c>
      <c r="H845" s="156" t="s">
        <v>5555</v>
      </c>
    </row>
    <row r="846" spans="1:8" ht="24" x14ac:dyDescent="0.3">
      <c r="A846" s="158"/>
      <c r="B846" s="191" t="s">
        <v>270</v>
      </c>
      <c r="C846" s="38" t="s">
        <v>448</v>
      </c>
      <c r="D846" s="189" t="s">
        <v>449</v>
      </c>
      <c r="E846" s="192" t="s">
        <v>81</v>
      </c>
      <c r="F846" s="253">
        <v>1</v>
      </c>
      <c r="G846" s="202"/>
      <c r="H846" s="164">
        <f>SUM(H849,H851)</f>
        <v>562.68000000000006</v>
      </c>
    </row>
    <row r="847" spans="1:8" x14ac:dyDescent="0.3">
      <c r="A847" s="166"/>
      <c r="B847" s="167" t="s">
        <v>5557</v>
      </c>
      <c r="C847" s="168">
        <v>8</v>
      </c>
      <c r="D847" s="169" t="s">
        <v>5567</v>
      </c>
      <c r="E847" s="170" t="s">
        <v>33</v>
      </c>
      <c r="F847" s="239">
        <v>1.5</v>
      </c>
      <c r="G847" s="48">
        <v>12.28</v>
      </c>
      <c r="H847" s="48">
        <f>TRUNC(G847*F847,2)</f>
        <v>18.420000000000002</v>
      </c>
    </row>
    <row r="848" spans="1:8" x14ac:dyDescent="0.3">
      <c r="A848" s="166"/>
      <c r="B848" s="167" t="s">
        <v>5557</v>
      </c>
      <c r="C848" s="168">
        <v>12</v>
      </c>
      <c r="D848" s="169" t="s">
        <v>5613</v>
      </c>
      <c r="E848" s="170" t="s">
        <v>33</v>
      </c>
      <c r="F848" s="239">
        <v>1.5011538461538458</v>
      </c>
      <c r="G848" s="48">
        <v>17.36</v>
      </c>
      <c r="H848" s="48">
        <f>TRUNC(G848*F848,2)</f>
        <v>26.06</v>
      </c>
    </row>
    <row r="849" spans="1:8" x14ac:dyDescent="0.3">
      <c r="A849" s="166"/>
      <c r="B849" s="172" t="s">
        <v>5560</v>
      </c>
      <c r="C849" s="173"/>
      <c r="D849" s="173"/>
      <c r="E849" s="173"/>
      <c r="F849" s="240"/>
      <c r="G849" s="174"/>
      <c r="H849" s="175">
        <f>SUM(H847:H848)</f>
        <v>44.480000000000004</v>
      </c>
    </row>
    <row r="850" spans="1:8" ht="24" x14ac:dyDescent="0.3">
      <c r="A850" s="166"/>
      <c r="B850" s="167" t="s">
        <v>5619</v>
      </c>
      <c r="C850" s="190" t="s">
        <v>5794</v>
      </c>
      <c r="D850" s="187" t="s">
        <v>5795</v>
      </c>
      <c r="E850" s="170" t="s">
        <v>873</v>
      </c>
      <c r="F850" s="239">
        <v>1</v>
      </c>
      <c r="G850" s="48">
        <v>518.20000000000005</v>
      </c>
      <c r="H850" s="48">
        <f>TRUNC(G850*F850,2)</f>
        <v>518.20000000000005</v>
      </c>
    </row>
    <row r="851" spans="1:8" x14ac:dyDescent="0.3">
      <c r="A851" s="166"/>
      <c r="B851" s="172" t="s">
        <v>5565</v>
      </c>
      <c r="C851" s="173"/>
      <c r="D851" s="173"/>
      <c r="E851" s="173"/>
      <c r="F851" s="240"/>
      <c r="G851" s="174"/>
      <c r="H851" s="175">
        <f>SUM(H850)</f>
        <v>518.20000000000005</v>
      </c>
    </row>
    <row r="852" spans="1:8" x14ac:dyDescent="0.25">
      <c r="A852" s="40"/>
      <c r="B852" s="188"/>
      <c r="C852" s="40"/>
      <c r="D852" s="40"/>
      <c r="E852" s="40"/>
      <c r="F852" s="241"/>
      <c r="G852" s="40"/>
      <c r="H852" s="40"/>
    </row>
    <row r="853" spans="1:8" x14ac:dyDescent="0.3">
      <c r="A853" s="197">
        <v>653</v>
      </c>
      <c r="B853" s="145" t="s">
        <v>5550</v>
      </c>
      <c r="C853" s="146" t="s">
        <v>78</v>
      </c>
      <c r="D853" s="147" t="s">
        <v>80</v>
      </c>
      <c r="E853" s="146" t="s">
        <v>81</v>
      </c>
      <c r="F853" s="242" t="s">
        <v>5552</v>
      </c>
      <c r="G853" s="149"/>
      <c r="H853" s="201"/>
    </row>
    <row r="854" spans="1:8" x14ac:dyDescent="0.3">
      <c r="A854" s="198"/>
      <c r="B854" s="152"/>
      <c r="C854" s="153"/>
      <c r="D854" s="154"/>
      <c r="E854" s="153"/>
      <c r="F854" s="243"/>
      <c r="G854" s="156" t="s">
        <v>5555</v>
      </c>
      <c r="H854" s="156" t="s">
        <v>5555</v>
      </c>
    </row>
    <row r="855" spans="1:8" ht="36" x14ac:dyDescent="0.3">
      <c r="A855" s="158"/>
      <c r="B855" s="159" t="s">
        <v>270</v>
      </c>
      <c r="C855" s="160" t="s">
        <v>482</v>
      </c>
      <c r="D855" s="189" t="s">
        <v>483</v>
      </c>
      <c r="E855" s="162" t="s">
        <v>81</v>
      </c>
      <c r="F855" s="254">
        <v>1</v>
      </c>
      <c r="G855" s="163"/>
      <c r="H855" s="164">
        <f>SUM(H858,H860)</f>
        <v>20036.02</v>
      </c>
    </row>
    <row r="856" spans="1:8" x14ac:dyDescent="0.3">
      <c r="A856" s="166"/>
      <c r="B856" s="167" t="s">
        <v>5557</v>
      </c>
      <c r="C856" s="168">
        <v>8</v>
      </c>
      <c r="D856" s="169" t="s">
        <v>5567</v>
      </c>
      <c r="E856" s="170" t="s">
        <v>33</v>
      </c>
      <c r="F856" s="239">
        <v>5.62</v>
      </c>
      <c r="G856" s="48">
        <v>12.28</v>
      </c>
      <c r="H856" s="48">
        <f>TRUNC(G856*F856,2)</f>
        <v>69.010000000000005</v>
      </c>
    </row>
    <row r="857" spans="1:8" x14ac:dyDescent="0.3">
      <c r="A857" s="166"/>
      <c r="B857" s="167" t="s">
        <v>5557</v>
      </c>
      <c r="C857" s="168">
        <v>12</v>
      </c>
      <c r="D857" s="169" t="s">
        <v>5613</v>
      </c>
      <c r="E857" s="170" t="s">
        <v>33</v>
      </c>
      <c r="F857" s="239">
        <v>9.5451722891566266</v>
      </c>
      <c r="G857" s="48">
        <v>17.36</v>
      </c>
      <c r="H857" s="48">
        <f>TRUNC(G857*F857,2)</f>
        <v>165.7</v>
      </c>
    </row>
    <row r="858" spans="1:8" x14ac:dyDescent="0.3">
      <c r="A858" s="166"/>
      <c r="B858" s="172" t="s">
        <v>5560</v>
      </c>
      <c r="C858" s="173"/>
      <c r="D858" s="173"/>
      <c r="E858" s="173"/>
      <c r="F858" s="240"/>
      <c r="G858" s="174"/>
      <c r="H858" s="175">
        <f>SUM(H856:H857)</f>
        <v>234.70999999999998</v>
      </c>
    </row>
    <row r="859" spans="1:8" ht="36" x14ac:dyDescent="0.3">
      <c r="A859" s="166"/>
      <c r="B859" s="177" t="s">
        <v>5619</v>
      </c>
      <c r="C859" s="203" t="s">
        <v>5796</v>
      </c>
      <c r="D859" s="187" t="s">
        <v>5797</v>
      </c>
      <c r="E859" s="179" t="s">
        <v>873</v>
      </c>
      <c r="F859" s="239">
        <v>1</v>
      </c>
      <c r="G859" s="48">
        <v>19801.310000000001</v>
      </c>
      <c r="H859" s="48">
        <f>TRUNC(G859*F859,2)</f>
        <v>19801.310000000001</v>
      </c>
    </row>
    <row r="860" spans="1:8" x14ac:dyDescent="0.3">
      <c r="A860" s="166"/>
      <c r="B860" s="172" t="s">
        <v>5565</v>
      </c>
      <c r="C860" s="173"/>
      <c r="D860" s="173"/>
      <c r="E860" s="173"/>
      <c r="F860" s="240"/>
      <c r="G860" s="174"/>
      <c r="H860" s="175">
        <f>SUM(H859)</f>
        <v>19801.310000000001</v>
      </c>
    </row>
    <row r="861" spans="1:8" x14ac:dyDescent="0.25">
      <c r="A861" s="40"/>
      <c r="B861" s="188"/>
      <c r="C861" s="40"/>
      <c r="D861" s="40"/>
      <c r="E861" s="40"/>
      <c r="F861" s="241"/>
      <c r="G861" s="40"/>
      <c r="H861" s="40"/>
    </row>
    <row r="862" spans="1:8" x14ac:dyDescent="0.3">
      <c r="A862" s="197">
        <v>693</v>
      </c>
      <c r="B862" s="145" t="s">
        <v>5550</v>
      </c>
      <c r="C862" s="146" t="s">
        <v>78</v>
      </c>
      <c r="D862" s="147" t="s">
        <v>80</v>
      </c>
      <c r="E862" s="146" t="s">
        <v>81</v>
      </c>
      <c r="F862" s="242" t="s">
        <v>5552</v>
      </c>
      <c r="G862" s="149"/>
      <c r="H862" s="201"/>
    </row>
    <row r="863" spans="1:8" x14ac:dyDescent="0.3">
      <c r="A863" s="198"/>
      <c r="B863" s="152"/>
      <c r="C863" s="153"/>
      <c r="D863" s="154"/>
      <c r="E863" s="153"/>
      <c r="F863" s="243"/>
      <c r="G863" s="156" t="s">
        <v>5555</v>
      </c>
      <c r="H863" s="156" t="s">
        <v>5555</v>
      </c>
    </row>
    <row r="864" spans="1:8" ht="24" x14ac:dyDescent="0.3">
      <c r="A864" s="158"/>
      <c r="B864" s="159" t="s">
        <v>270</v>
      </c>
      <c r="C864" s="160" t="s">
        <v>988</v>
      </c>
      <c r="D864" s="161" t="s">
        <v>5798</v>
      </c>
      <c r="E864" s="162" t="s">
        <v>101</v>
      </c>
      <c r="F864" s="251"/>
      <c r="G864" s="163"/>
      <c r="H864" s="164">
        <f>SUM(H867,H869)</f>
        <v>87.66</v>
      </c>
    </row>
    <row r="865" spans="1:8" x14ac:dyDescent="0.3">
      <c r="A865" s="166"/>
      <c r="B865" s="167" t="s">
        <v>5557</v>
      </c>
      <c r="C865" s="168">
        <v>8</v>
      </c>
      <c r="D865" s="169" t="s">
        <v>5567</v>
      </c>
      <c r="E865" s="170" t="s">
        <v>33</v>
      </c>
      <c r="F865" s="239">
        <v>0.3866</v>
      </c>
      <c r="G865" s="48">
        <v>12.28</v>
      </c>
      <c r="H865" s="48">
        <f>TRUNC(G865*F865,2)</f>
        <v>4.74</v>
      </c>
    </row>
    <row r="866" spans="1:8" x14ac:dyDescent="0.3">
      <c r="A866" s="166"/>
      <c r="B866" s="167" t="s">
        <v>5557</v>
      </c>
      <c r="C866" s="168">
        <v>12</v>
      </c>
      <c r="D866" s="169" t="s">
        <v>5613</v>
      </c>
      <c r="E866" s="170" t="s">
        <v>33</v>
      </c>
      <c r="F866" s="239">
        <v>0.3866</v>
      </c>
      <c r="G866" s="48">
        <v>17.36</v>
      </c>
      <c r="H866" s="48">
        <f>TRUNC(G866*F866,2)</f>
        <v>6.71</v>
      </c>
    </row>
    <row r="867" spans="1:8" x14ac:dyDescent="0.3">
      <c r="A867" s="166"/>
      <c r="B867" s="172" t="s">
        <v>5560</v>
      </c>
      <c r="C867" s="173"/>
      <c r="D867" s="173"/>
      <c r="E867" s="173"/>
      <c r="F867" s="240"/>
      <c r="G867" s="174"/>
      <c r="H867" s="175">
        <f>SUM(H865:H866)</f>
        <v>11.45</v>
      </c>
    </row>
    <row r="868" spans="1:8" ht="24" x14ac:dyDescent="0.3">
      <c r="A868" s="166"/>
      <c r="B868" s="167" t="s">
        <v>5619</v>
      </c>
      <c r="C868" s="190" t="s">
        <v>5799</v>
      </c>
      <c r="D868" s="169" t="s">
        <v>5800</v>
      </c>
      <c r="E868" s="170" t="s">
        <v>101</v>
      </c>
      <c r="F868" s="239">
        <v>1</v>
      </c>
      <c r="G868" s="48">
        <v>76.209999999999994</v>
      </c>
      <c r="H868" s="48">
        <f>TRUNC(G868*F868,2)</f>
        <v>76.209999999999994</v>
      </c>
    </row>
    <row r="869" spans="1:8" x14ac:dyDescent="0.3">
      <c r="A869" s="166"/>
      <c r="B869" s="172" t="s">
        <v>5565</v>
      </c>
      <c r="C869" s="173"/>
      <c r="D869" s="173"/>
      <c r="E869" s="173"/>
      <c r="F869" s="173"/>
      <c r="G869" s="174"/>
      <c r="H869" s="175">
        <f>SUM(H868)</f>
        <v>76.209999999999994</v>
      </c>
    </row>
  </sheetData>
  <printOptions horizontalCentered="1"/>
  <pageMargins left="0.39370078740157483" right="0.39370078740157483" top="0.39370078740157483" bottom="0.78740157480314965" header="0.31496062992125984" footer="0.39370078740157483"/>
  <pageSetup paperSize="9" scale="66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11</vt:i4>
      </vt:variant>
    </vt:vector>
  </HeadingPairs>
  <TitlesOfParts>
    <vt:vector size="19" baseType="lpstr">
      <vt:lpstr>Resumo</vt:lpstr>
      <vt:lpstr>Planilha</vt:lpstr>
      <vt:lpstr>Somatório</vt:lpstr>
      <vt:lpstr>Cronograma</vt:lpstr>
      <vt:lpstr>Relatório</vt:lpstr>
      <vt:lpstr>Parcela Maior Relevância</vt:lpstr>
      <vt:lpstr>BDI</vt:lpstr>
      <vt:lpstr>CPU's</vt:lpstr>
      <vt:lpstr>BDI!Area_de_impressao</vt:lpstr>
      <vt:lpstr>'CPU''s'!Area_de_impressao</vt:lpstr>
      <vt:lpstr>Cronograma!Area_de_impressao</vt:lpstr>
      <vt:lpstr>'Parcela Maior Relevância'!Area_de_impressao</vt:lpstr>
      <vt:lpstr>Planilha!Area_de_impressao</vt:lpstr>
      <vt:lpstr>Relatório!Area_de_impressao</vt:lpstr>
      <vt:lpstr>Resumo!Area_de_impressao</vt:lpstr>
      <vt:lpstr>Somatório!Area_de_impressao</vt:lpstr>
      <vt:lpstr>'CPU''s'!Titulos_de_impressao</vt:lpstr>
      <vt:lpstr>Cronograma!Titulos_de_impressao</vt:lpstr>
      <vt:lpstr>Planilha!Titulos_de_impressao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2024-04-02T19:43:41Z</dcterms:modified>
</cp:coreProperties>
</file>